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92" activeTab="2"/>
  </bookViews>
  <sheets>
    <sheet name="Класа 5" sheetId="1" r:id="rId1"/>
    <sheet name="Класа 6" sheetId="2" r:id="rId2"/>
    <sheet name="ПЛАНИРАНЕ ИНВЕСТИЦИЈЕ-2023" sheetId="3" r:id="rId3"/>
    <sheet name="ПЛАНИРАНИ РЕЗУЛТАТ" sheetId="4" r:id="rId4"/>
  </sheets>
  <calcPr calcId="144525"/>
</workbook>
</file>

<file path=xl/calcChain.xml><?xml version="1.0" encoding="utf-8"?>
<calcChain xmlns="http://schemas.openxmlformats.org/spreadsheetml/2006/main">
  <c r="D37" i="2" l="1"/>
  <c r="D34" i="2"/>
  <c r="D32" i="2"/>
  <c r="D29" i="2"/>
  <c r="D17" i="2"/>
  <c r="D14" i="2"/>
  <c r="D39" i="2" s="1"/>
  <c r="F37" i="2"/>
  <c r="F34" i="2"/>
  <c r="F32" i="2"/>
  <c r="F29" i="2"/>
  <c r="F26" i="2"/>
  <c r="F21" i="2"/>
  <c r="F17" i="2"/>
  <c r="F14" i="2"/>
  <c r="E26" i="2"/>
  <c r="E37" i="1"/>
  <c r="E35" i="1"/>
  <c r="E39" i="1"/>
  <c r="E41" i="1"/>
  <c r="E43" i="1"/>
  <c r="E45" i="1"/>
  <c r="F39" i="2" l="1"/>
  <c r="E56" i="1" l="1"/>
  <c r="E4" i="1" l="1"/>
  <c r="E10" i="1"/>
  <c r="E15" i="1"/>
  <c r="E21" i="1"/>
  <c r="E23" i="1"/>
  <c r="E26" i="1"/>
  <c r="E58" i="1"/>
  <c r="E63" i="1"/>
  <c r="E65" i="1"/>
  <c r="E67" i="1"/>
  <c r="E69" i="1"/>
  <c r="E73" i="1"/>
  <c r="E75" i="1"/>
  <c r="E102" i="1"/>
  <c r="E104" i="1"/>
  <c r="E107" i="1"/>
  <c r="E110" i="1"/>
  <c r="E113" i="1"/>
  <c r="E119" i="1"/>
  <c r="E124" i="1"/>
  <c r="E127" i="1"/>
  <c r="E129" i="1"/>
  <c r="E132" i="1"/>
  <c r="E134" i="1"/>
  <c r="E135" i="1" l="1"/>
  <c r="C35" i="1"/>
  <c r="E21" i="2" l="1"/>
  <c r="D124" i="1" l="1"/>
  <c r="D21" i="1"/>
  <c r="E6" i="4" l="1"/>
  <c r="D134" i="1"/>
  <c r="D132" i="1"/>
  <c r="D129" i="1"/>
  <c r="D127" i="1"/>
  <c r="D119" i="1"/>
  <c r="D113" i="1"/>
  <c r="D110" i="1"/>
  <c r="D107" i="1"/>
  <c r="D104" i="1"/>
  <c r="D102" i="1"/>
  <c r="D75" i="1"/>
  <c r="D73" i="1"/>
  <c r="D69" i="1"/>
  <c r="D67" i="1"/>
  <c r="D65" i="1"/>
  <c r="D63" i="1"/>
  <c r="D58" i="1"/>
  <c r="D56" i="1"/>
  <c r="D45" i="1"/>
  <c r="D43" i="1"/>
  <c r="D41" i="1"/>
  <c r="D39" i="1"/>
  <c r="D37" i="1"/>
  <c r="D35" i="1"/>
  <c r="D26" i="1" l="1"/>
  <c r="D23" i="1"/>
  <c r="D15" i="1"/>
  <c r="D10" i="1"/>
  <c r="D4" i="1"/>
  <c r="E37" i="2"/>
  <c r="E34" i="2"/>
  <c r="E32" i="2"/>
  <c r="E29" i="2"/>
  <c r="C21" i="2"/>
  <c r="E17" i="2"/>
  <c r="C17" i="2"/>
  <c r="E14" i="2"/>
  <c r="C56" i="1"/>
  <c r="C134" i="1"/>
  <c r="C132" i="1"/>
  <c r="D135" i="1" l="1"/>
  <c r="E39" i="2"/>
  <c r="C39" i="1"/>
  <c r="C21" i="1" l="1"/>
  <c r="C37" i="2" l="1"/>
  <c r="C34" i="2"/>
  <c r="C32" i="2"/>
  <c r="C29" i="2"/>
  <c r="C14" i="2"/>
  <c r="C129" i="1"/>
  <c r="C127" i="1"/>
  <c r="C124" i="1"/>
  <c r="C119" i="1"/>
  <c r="C113" i="1"/>
  <c r="C110" i="1"/>
  <c r="C107" i="1"/>
  <c r="C104" i="1"/>
  <c r="C102" i="1"/>
  <c r="C75" i="1"/>
  <c r="C73" i="1"/>
  <c r="C69" i="1"/>
  <c r="C65" i="1"/>
  <c r="C63" i="1"/>
  <c r="C58" i="1"/>
  <c r="C45" i="1"/>
  <c r="C43" i="1"/>
  <c r="C41" i="1"/>
  <c r="C37" i="1"/>
  <c r="C26" i="1"/>
  <c r="C23" i="1"/>
  <c r="C15" i="1"/>
  <c r="C10" i="1"/>
  <c r="C4" i="1"/>
  <c r="C135" i="1" l="1"/>
  <c r="C39" i="2"/>
</calcChain>
</file>

<file path=xl/sharedStrings.xml><?xml version="1.0" encoding="utf-8"?>
<sst xmlns="http://schemas.openxmlformats.org/spreadsheetml/2006/main" count="205" uniqueCount="195">
  <si>
    <t>НАЗИВ</t>
  </si>
  <si>
    <t>Набавна вредност продате робе</t>
  </si>
  <si>
    <t>Утрошак материјала за одржавање</t>
  </si>
  <si>
    <t>Трошкови материјала за израду</t>
  </si>
  <si>
    <t>Утрошени канцеларијски материјал</t>
  </si>
  <si>
    <t>Утрошени материјал хигијенско - техничке заштите</t>
  </si>
  <si>
    <t>Трошкови материјала заштите животне средине</t>
  </si>
  <si>
    <t>Трошкови материјала - потрошни материјал</t>
  </si>
  <si>
    <t>Трошкови осталог материјала (режијски)</t>
  </si>
  <si>
    <t>Утрошено мазиво</t>
  </si>
  <si>
    <t>Утрошено гориво за транспортна средства - извештај</t>
  </si>
  <si>
    <t>Утрошена електрична енергија</t>
  </si>
  <si>
    <t>Трошкови горива и енергије</t>
  </si>
  <si>
    <t>Утрошени резервни делови - извештај</t>
  </si>
  <si>
    <t>Синтетика</t>
  </si>
  <si>
    <t>Отпис ситног инвентара</t>
  </si>
  <si>
    <t>Отпис ауто гума</t>
  </si>
  <si>
    <t>Трошкови нето зарада</t>
  </si>
  <si>
    <t>Порез из БЛД запослених</t>
  </si>
  <si>
    <t>Доприноси за социјално осигурање из БЛД</t>
  </si>
  <si>
    <t>Трошкови нето накнада зарада</t>
  </si>
  <si>
    <t>Трошкови нето накнада зарада - регрес</t>
  </si>
  <si>
    <t>Трошкови нето зарада - топли оброк</t>
  </si>
  <si>
    <t>Трошкови зарада и накнада зарада (бруто)</t>
  </si>
  <si>
    <t>Доприноси за ПИОР из ЛД - на терет послодавца</t>
  </si>
  <si>
    <t>Трошкови пореза и доприноса на зараде и накнада зарада на терет послодавца</t>
  </si>
  <si>
    <t>Трошкови накнада по уговору о делу</t>
  </si>
  <si>
    <t>Трошкови накнаде физичким лицима по основу уговора о допунском раду</t>
  </si>
  <si>
    <t>Трошкови накнаде физичким лицима по основу осталих уговора</t>
  </si>
  <si>
    <t>Трошкови члановима управног и надзорног одбора</t>
  </si>
  <si>
    <t>Трошкови накнаде члановима управног и надзорног одбора</t>
  </si>
  <si>
    <t>Накнаде за трошкове превоза на рад и са рада</t>
  </si>
  <si>
    <t>Трошкови превоза на службеном путу</t>
  </si>
  <si>
    <t>Накнада трошкова запосленима за службено путовање</t>
  </si>
  <si>
    <t>Дневница за службено путовање у земљи</t>
  </si>
  <si>
    <t>Накнада за кориштење сопственог возила у службене сврхе</t>
  </si>
  <si>
    <t>Остали лични расходи и накнаде</t>
  </si>
  <si>
    <t>Коперантски трошкови</t>
  </si>
  <si>
    <t>Трошкови услуга на изради учинка</t>
  </si>
  <si>
    <t>Трошкови телефона, телекса и телеграма</t>
  </si>
  <si>
    <t>Трошкови писама</t>
  </si>
  <si>
    <t>Трошкови интернет услуге</t>
  </si>
  <si>
    <t>Трошкови осталих транспортних услуга</t>
  </si>
  <si>
    <t>Трошкови транспортних услуга</t>
  </si>
  <si>
    <t>Трошкови услуга одржавања</t>
  </si>
  <si>
    <t>Трошкови рекламе и пропаганде</t>
  </si>
  <si>
    <t>Комуналне услуге</t>
  </si>
  <si>
    <t>Трошкови текуће заштите на раду</t>
  </si>
  <si>
    <t>Трошкови регистрација возила и машина</t>
  </si>
  <si>
    <t>Трошкови осталих услуга</t>
  </si>
  <si>
    <t>Амортизација</t>
  </si>
  <si>
    <t>Трошкови амортизације</t>
  </si>
  <si>
    <t>Трошкови ревизије</t>
  </si>
  <si>
    <t>Трошкови адвокатских услуга</t>
  </si>
  <si>
    <t>Трошкови консалтинг услуга процена</t>
  </si>
  <si>
    <t>Трошкови за спец. здравствену заштиту радника - лекарски</t>
  </si>
  <si>
    <t>Трошкови стручног оспособљавања радника</t>
  </si>
  <si>
    <t>Трошкови компјутерских програма</t>
  </si>
  <si>
    <t>Остале услуге пуњење и пражњење ватрогасних апарата</t>
  </si>
  <si>
    <t>Остале услуге</t>
  </si>
  <si>
    <t>Непроизводне услуге - израда кључа и сл.</t>
  </si>
  <si>
    <t>Трошкови регистрације моторних возила - друмарина</t>
  </si>
  <si>
    <t>Трошкови регистрације возила - такса</t>
  </si>
  <si>
    <t>Трошкови регистрације моторних возила - саобраћајна књижица и таблица</t>
  </si>
  <si>
    <t>Безбедност на раду и заштита од пожара</t>
  </si>
  <si>
    <t>Трошкови непроизводних услуга</t>
  </si>
  <si>
    <t>Трошкови репрезентације</t>
  </si>
  <si>
    <t>Премија осигурања нематеријалних и материјалних услуга у основним средствима</t>
  </si>
  <si>
    <t>Премије осигурања - животно осигурање</t>
  </si>
  <si>
    <t>Трошкови премија осигурања</t>
  </si>
  <si>
    <t>Накнаде за банкарске услуге и услуге платног промета</t>
  </si>
  <si>
    <t>Накнаде за банкарске услуге</t>
  </si>
  <si>
    <t>Трошкови платног промета</t>
  </si>
  <si>
    <t>Доприноси привредне коморе - Привредна комора Србије</t>
  </si>
  <si>
    <t>Остали чланови пословања и друга удружења - инжењерска комора Србије</t>
  </si>
  <si>
    <t>Трошкови чланарина</t>
  </si>
  <si>
    <t>Порез на имовину</t>
  </si>
  <si>
    <t>Накнада енергетске ефикасности за деривате нафре, гаса и електричне енергије</t>
  </si>
  <si>
    <t>Порез на употребу моторних возила</t>
  </si>
  <si>
    <t>Такса на фирму</t>
  </si>
  <si>
    <t>Трошкови посебне накнаде за заштиту и унапређење животне средине</t>
  </si>
  <si>
    <t>Трошкови пореза</t>
  </si>
  <si>
    <t>Таксе (администр., судске, регистр., локалне таксе и др)</t>
  </si>
  <si>
    <t>Трошкови РТВ претплате</t>
  </si>
  <si>
    <t>Трошкови дневног и службеног листа, часописа и др.</t>
  </si>
  <si>
    <t>Остали нематеријални трошкови</t>
  </si>
  <si>
    <t>Затезне камате у земљи</t>
  </si>
  <si>
    <t>Камате за неблаговремено плаћене јавне приходе</t>
  </si>
  <si>
    <t>Расходи камата</t>
  </si>
  <si>
    <t>Мањкови материјала</t>
  </si>
  <si>
    <t>Мањкови</t>
  </si>
  <si>
    <t>Трошкови спорова</t>
  </si>
  <si>
    <t>Остали непоменути расходи</t>
  </si>
  <si>
    <t>Приходи од реализованих и завршених услуга</t>
  </si>
  <si>
    <t>Приходи од реализованих и завршених услуга - дистрибуција гаса - енергент</t>
  </si>
  <si>
    <t>Приходи од реализованих и завршених услуга - дистрибуција гаса - накнада за мерн. мес</t>
  </si>
  <si>
    <t>Приходи од реализованих и завршених услуга - дистрибуција гаса - капацитет</t>
  </si>
  <si>
    <t>Приходи од реализованих и завршених услуга - накнада за унпређење енергетске ефикасности</t>
  </si>
  <si>
    <t>Приходи од реализованих и завршених услуга - димњ. услуге</t>
  </si>
  <si>
    <t>Приходи од продаје услуга - право на прикључак</t>
  </si>
  <si>
    <t>Приходи од продаје производа и услуга - градско грејање</t>
  </si>
  <si>
    <t>Приходи од продаје производа и услуга - градско грејање - фиксни део</t>
  </si>
  <si>
    <t>Приходи од коришћења дистрибуцијског система</t>
  </si>
  <si>
    <t>Приходи од продаје производа и услуга на домаћем тржишту</t>
  </si>
  <si>
    <t>Приходи од закупнине објекта</t>
  </si>
  <si>
    <t>Приходи од закупнине - режијски трошкови</t>
  </si>
  <si>
    <t>Приходи од закупнине</t>
  </si>
  <si>
    <t>Приходи од камата по другим финансијским пласманима</t>
  </si>
  <si>
    <t>Приходи од камата - затезна камата</t>
  </si>
  <si>
    <t>Приходи од камата</t>
  </si>
  <si>
    <t>Вишкови сировина и материјала</t>
  </si>
  <si>
    <t>Вишкови</t>
  </si>
  <si>
    <t>Наплаћена такса и судски трошкови</t>
  </si>
  <si>
    <t>Остали непоменути приходи - каса сконто</t>
  </si>
  <si>
    <t>Остали непоменути приходи</t>
  </si>
  <si>
    <t>Збирно</t>
  </si>
  <si>
    <t>трошкови закупнине</t>
  </si>
  <si>
    <t>трошкови отпремнина-одлазак у пензију</t>
  </si>
  <si>
    <t>јубиларне награде</t>
  </si>
  <si>
    <t>остала лична примања-хуманитарна помоћ</t>
  </si>
  <si>
    <t>Утрошене сировине и материјал - погон-подстаница</t>
  </si>
  <si>
    <t>Треошкови материјала за израду гасовода-Горњи Брег</t>
  </si>
  <si>
    <t>Приход од субвенција</t>
  </si>
  <si>
    <t>рад преко омладинске задруге</t>
  </si>
  <si>
    <t>конто</t>
  </si>
  <si>
    <t>Трошкови за неискоришћени годишњи одмор</t>
  </si>
  <si>
    <t>Трошкови за -поклон за 8.март</t>
  </si>
  <si>
    <t>Трошкови теренског додатка</t>
  </si>
  <si>
    <t>Трошкови давања Божићних пакетића деци запослених</t>
  </si>
  <si>
    <t>трошкови услуга административних послова пословања предузећа</t>
  </si>
  <si>
    <t>Остал непоменути расходи-разлика мин.зараде и обрач.Рф-20-а</t>
  </si>
  <si>
    <t>Обезвређивање потраживања од купаца у земљи преко 60 дана</t>
  </si>
  <si>
    <t>Обезвр.потраж.и краткор.финан.пласмана</t>
  </si>
  <si>
    <t>РЕАЛИЗАЦИЈА 2021. 31.12.</t>
  </si>
  <si>
    <t xml:space="preserve">Приходи по основу накнада за право прикључка грађана </t>
  </si>
  <si>
    <t>приход по основу употр.зем.гасана греј.за сопств.потр.</t>
  </si>
  <si>
    <t>Приходи од актив.или потр.произв.и усл.за сопств.потребе</t>
  </si>
  <si>
    <t>Приход од донација</t>
  </si>
  <si>
    <t>реализација 31.12.2021.</t>
  </si>
  <si>
    <t>Остали трошкови за рекламу и пропаганду-трошкови огласа у новинама, часописима и сл.</t>
  </si>
  <si>
    <t>трошкови услуга чишћења просторија-Услуге одржавања хигијене објеката</t>
  </si>
  <si>
    <t>ИЗМЕНА ПЛАНА ЗА 2022</t>
  </si>
  <si>
    <t>ИЗМЕНА ПЛАНА -2022</t>
  </si>
  <si>
    <t>трошкови грејања за сопствене потребе</t>
  </si>
  <si>
    <t>Остале услуге-трошкови лиценце</t>
  </si>
  <si>
    <t>Остали  нематеријални трошкови</t>
  </si>
  <si>
    <t>Приход од дотација ( субв.зарада НСЗ)</t>
  </si>
  <si>
    <t>Трошкови резервисања за рехабилитацију система даљинског грејања -МФ-УПРАВА ЗА ЈАВНИ ДУГ-зајам Немачке развојне банке-8429,58еура*117,3121</t>
  </si>
  <si>
    <t>Трошкови резервисања -МФ-УПРАВА ЗА ЈАВНИ ДУГ</t>
  </si>
  <si>
    <t>Приход од донација, дотација и субвенција за обавезе према МФ-УПР.ЗА ЈАВНИ ДУГ -РЕПУБЛИКЕ СРБИЈЕ</t>
  </si>
  <si>
    <t>Остале услуге-Израда извештаја о усклађеностиса налазима Гап анализе-ГДПР ( General Data Protection Regulation (GDPR) je nova uredba Evropske unije koja propisuje način korišćenja podataka o ličnosti građana EU.</t>
  </si>
  <si>
    <t>трошкови за услуге осталих друштвених делатности</t>
  </si>
  <si>
    <t>ПРИХОДИ</t>
  </si>
  <si>
    <t>Набавка природног гаса за јавно снабдевање-дистрибуција</t>
  </si>
  <si>
    <t>Утрошени гас-топлана</t>
  </si>
  <si>
    <t>PLAN 2023</t>
  </si>
  <si>
    <t>Tрошкови услуга текућег одржавања средстава рада</t>
  </si>
  <si>
    <t>Трошкови закупа опреме</t>
  </si>
  <si>
    <t>5350 - 5359</t>
  </si>
  <si>
    <t>Трошкови накнада по уговору о ППП и ЈР</t>
  </si>
  <si>
    <t>РЕАЛИЗАЦИЈА ДО 31.10.2022.</t>
  </si>
  <si>
    <t>643001</t>
  </si>
  <si>
    <t>Приход од донација, дотација и субвенција за Реконструкцију топловодне мреже у Сенти од Покрајине или локалне самопураве</t>
  </si>
  <si>
    <t>643002</t>
  </si>
  <si>
    <t>Приход од донација, дотација и субвенција загасификацију Горњи Брег- Сента од Покрајине или локалне самопураве</t>
  </si>
  <si>
    <t>643003</t>
  </si>
  <si>
    <t>Трошкови за изградњу МРС</t>
  </si>
  <si>
    <t>Приход од донација, дотација и субвенција за изградњу МРС- Сента од Покрајине</t>
  </si>
  <si>
    <t>Трошкови реконструкцијe топловодне мреже-Сента-2960630e*117,3271</t>
  </si>
  <si>
    <t>НАЗИВ ИНВЕСТИЦИЈЕ</t>
  </si>
  <si>
    <t>делимична израда и проширење гасовода Горњи Брег</t>
  </si>
  <si>
    <t>израда МРС-ТОРЊОШ</t>
  </si>
  <si>
    <t xml:space="preserve">реконструкција топловодне мреже у Сент по трилатерарном споразуму </t>
  </si>
  <si>
    <t>набавка радне машне МИНИ-БАГ-1 ком</t>
  </si>
  <si>
    <t>купвина калориметара-100 комада</t>
  </si>
  <si>
    <t>укупна вредност планираних инвестиција за 2023.годину</t>
  </si>
  <si>
    <t>НАПОМЕНА: ДАТЕ ВРЕДНОСТИ ИНВЕСТИЦИЈА СУ БЕЗ ПДВ-А.</t>
  </si>
  <si>
    <t>ПЛАНИРАНИ РЕЗУЛТАТ ПОСЛОВАЊА ЗА 2023.ГОДИНУ</t>
  </si>
  <si>
    <t>планирани приходи</t>
  </si>
  <si>
    <t>планирани расходи</t>
  </si>
  <si>
    <t xml:space="preserve"> ПЛАН ЗА 2023</t>
  </si>
  <si>
    <t>ВРЕДНОСТ У РСД</t>
  </si>
  <si>
    <t>ПЛАНИРАНИ РЕЗУЛТАТ</t>
  </si>
  <si>
    <t xml:space="preserve">РАСХОДИ </t>
  </si>
  <si>
    <t>половног</t>
  </si>
  <si>
    <t>набавкаполовног путничког возила-1 ком</t>
  </si>
  <si>
    <t>набавка хемикалије за кондиционирање воде у систем.даљинског грејања</t>
  </si>
  <si>
    <t xml:space="preserve">Остала дугорочна резервисања - резервисана средства за судски спор Шећерана </t>
  </si>
  <si>
    <t xml:space="preserve">Трошкови услуга израде и вођења графичког и информатичког одржавања мреже </t>
  </si>
  <si>
    <t>Трошкови резервисања за накнаду штете запосленима за чијим је радом престала потреба</t>
  </si>
  <si>
    <t xml:space="preserve">трошкови услуга законске обавезе дигитализације документације усклађивање са чланом 83.Буџетског система који дефинише ФУК за ЈП-хармонизација финансијског управљања и контроле </t>
  </si>
  <si>
    <r>
      <t xml:space="preserve">Трошкови услуга израде плана и програма за обавезујућу примену Закона о родној равноправности </t>
    </r>
    <r>
      <rPr>
        <i/>
        <sz val="10"/>
        <rFont val="Arial"/>
        <family val="2"/>
        <charset val="238"/>
      </rPr>
      <t>(„Сл.гласник РС“, br. 52/2021)</t>
    </r>
    <r>
      <rPr>
        <sz val="10"/>
        <rFont val="Arial"/>
        <family val="2"/>
        <charset val="238"/>
      </rPr>
      <t> </t>
    </r>
  </si>
  <si>
    <t>Приход од субвенција Оштине за решавање судског спора-Шећерана</t>
  </si>
  <si>
    <t>У Сенти, 01.12.2022.године</t>
  </si>
  <si>
    <t>U Senti, 01.12.2022.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</si>
</sst>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9" fillId="0" borderId="1" xfId="0" applyFont="1" applyBorder="1"/>
    <xf numFmtId="4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4" fontId="0" fillId="0" borderId="1" xfId="0" applyNumberFormat="1" applyBorder="1" applyAlignment="1"/>
    <xf numFmtId="4" fontId="9" fillId="0" borderId="1" xfId="0" applyNumberFormat="1" applyFont="1" applyBorder="1" applyAlignment="1"/>
    <xf numFmtId="4" fontId="0" fillId="0" borderId="1" xfId="0" applyNumberFormat="1" applyFont="1" applyBorder="1" applyAlignment="1"/>
    <xf numFmtId="4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/>
    <xf numFmtId="0" fontId="8" fillId="0" borderId="0" xfId="0" applyFont="1"/>
    <xf numFmtId="0" fontId="7" fillId="0" borderId="1" xfId="0" applyFont="1" applyBorder="1"/>
    <xf numFmtId="4" fontId="9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4" fontId="6" fillId="0" borderId="1" xfId="0" applyNumberFormat="1" applyFont="1" applyBorder="1"/>
    <xf numFmtId="0" fontId="12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right"/>
    </xf>
    <xf numFmtId="0" fontId="12" fillId="0" borderId="0" xfId="0" applyFont="1"/>
    <xf numFmtId="164" fontId="0" fillId="0" borderId="1" xfId="0" applyNumberFormat="1" applyBorder="1"/>
    <xf numFmtId="4" fontId="8" fillId="0" borderId="1" xfId="0" applyNumberFormat="1" applyFont="1" applyBorder="1"/>
    <xf numFmtId="0" fontId="10" fillId="0" borderId="0" xfId="0" applyFont="1"/>
    <xf numFmtId="4" fontId="13" fillId="0" borderId="1" xfId="0" applyNumberFormat="1" applyFont="1" applyBorder="1"/>
    <xf numFmtId="0" fontId="13" fillId="0" borderId="1" xfId="0" applyFont="1" applyBorder="1" applyAlignment="1">
      <alignment wrapText="1"/>
    </xf>
    <xf numFmtId="4" fontId="4" fillId="0" borderId="1" xfId="0" applyNumberFormat="1" applyFont="1" applyBorder="1"/>
    <xf numFmtId="4" fontId="13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13" fillId="0" borderId="1" xfId="0" applyNumberFormat="1" applyFont="1" applyBorder="1" applyAlignment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/>
    <xf numFmtId="4" fontId="3" fillId="0" borderId="1" xfId="0" applyNumberFormat="1" applyFont="1" applyBorder="1"/>
    <xf numFmtId="0" fontId="3" fillId="0" borderId="0" xfId="0" applyFont="1"/>
    <xf numFmtId="4" fontId="11" fillId="0" borderId="1" xfId="0" applyNumberFormat="1" applyFont="1" applyBorder="1"/>
    <xf numFmtId="0" fontId="12" fillId="0" borderId="0" xfId="0" applyFont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0" fontId="15" fillId="0" borderId="0" xfId="0" applyFont="1" applyAlignment="1">
      <alignment vertical="top" wrapText="1"/>
    </xf>
    <xf numFmtId="0" fontId="13" fillId="0" borderId="0" xfId="0" applyFont="1"/>
    <xf numFmtId="0" fontId="16" fillId="0" borderId="0" xfId="0" applyFont="1"/>
    <xf numFmtId="4" fontId="6" fillId="0" borderId="1" xfId="0" applyNumberFormat="1" applyFont="1" applyFill="1" applyBorder="1"/>
    <xf numFmtId="164" fontId="0" fillId="0" borderId="1" xfId="0" applyNumberFormat="1" applyFill="1" applyBorder="1"/>
    <xf numFmtId="4" fontId="0" fillId="0" borderId="2" xfId="0" applyNumberFormat="1" applyBorder="1"/>
    <xf numFmtId="4" fontId="0" fillId="2" borderId="1" xfId="0" applyNumberFormat="1" applyFill="1" applyBorder="1" applyAlignment="1"/>
    <xf numFmtId="4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11" fillId="0" borderId="2" xfId="0" applyFont="1" applyBorder="1" applyAlignment="1">
      <alignment wrapText="1"/>
    </xf>
    <xf numFmtId="4" fontId="9" fillId="0" borderId="2" xfId="0" applyNumberFormat="1" applyFont="1" applyBorder="1" applyAlignment="1"/>
    <xf numFmtId="4" fontId="0" fillId="2" borderId="2" xfId="0" applyNumberFormat="1" applyFill="1" applyBorder="1"/>
    <xf numFmtId="4" fontId="8" fillId="0" borderId="2" xfId="0" applyNumberFormat="1" applyFont="1" applyBorder="1"/>
    <xf numFmtId="4" fontId="13" fillId="0" borderId="2" xfId="0" applyNumberFormat="1" applyFont="1" applyBorder="1"/>
    <xf numFmtId="4" fontId="13" fillId="0" borderId="2" xfId="0" applyNumberFormat="1" applyFont="1" applyBorder="1" applyAlignment="1"/>
    <xf numFmtId="4" fontId="14" fillId="0" borderId="2" xfId="0" applyNumberFormat="1" applyFont="1" applyBorder="1" applyAlignment="1"/>
    <xf numFmtId="4" fontId="13" fillId="0" borderId="2" xfId="0" applyNumberFormat="1" applyFont="1" applyBorder="1" applyAlignment="1">
      <alignment horizontal="right" vertical="top"/>
    </xf>
    <xf numFmtId="4" fontId="9" fillId="0" borderId="2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/>
    <xf numFmtId="4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/>
    <xf numFmtId="4" fontId="0" fillId="0" borderId="2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12" fillId="2" borderId="1" xfId="0" applyNumberFormat="1" applyFont="1" applyFill="1" applyBorder="1"/>
    <xf numFmtId="164" fontId="12" fillId="2" borderId="1" xfId="0" applyNumberFormat="1" applyFont="1" applyFill="1" applyBorder="1"/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4" fontId="12" fillId="0" borderId="1" xfId="0" applyNumberFormat="1" applyFont="1" applyBorder="1" applyAlignment="1"/>
    <xf numFmtId="4" fontId="12" fillId="0" borderId="2" xfId="0" applyNumberFormat="1" applyFont="1" applyBorder="1"/>
    <xf numFmtId="0" fontId="1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4" fontId="14" fillId="0" borderId="1" xfId="0" applyNumberFormat="1" applyFont="1" applyBorder="1" applyAlignment="1">
      <alignment horizontal="right"/>
    </xf>
    <xf numFmtId="4" fontId="14" fillId="0" borderId="2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5"/>
  <sheetViews>
    <sheetView topLeftCell="A127" zoomScaleNormal="100" workbookViewId="0">
      <selection activeCell="B138" sqref="B138"/>
    </sheetView>
  </sheetViews>
  <sheetFormatPr defaultRowHeight="14.4" x14ac:dyDescent="0.3"/>
  <cols>
    <col min="1" max="1" width="7.77734375" style="76" customWidth="1"/>
    <col min="2" max="2" width="27.109375" customWidth="1"/>
    <col min="3" max="3" width="13.5546875" customWidth="1"/>
    <col min="4" max="4" width="14.33203125" customWidth="1"/>
    <col min="5" max="5" width="14.21875" style="3" customWidth="1"/>
  </cols>
  <sheetData>
    <row r="1" spans="1:5" ht="25.8" customHeight="1" x14ac:dyDescent="0.3">
      <c r="B1" s="24" t="s">
        <v>183</v>
      </c>
    </row>
    <row r="2" spans="1:5" ht="28.8" x14ac:dyDescent="0.3">
      <c r="A2" s="2" t="s">
        <v>124</v>
      </c>
      <c r="B2" s="1" t="s">
        <v>0</v>
      </c>
      <c r="C2" s="2" t="s">
        <v>138</v>
      </c>
      <c r="D2" s="63" t="s">
        <v>142</v>
      </c>
      <c r="E2" s="28" t="s">
        <v>155</v>
      </c>
    </row>
    <row r="3" spans="1:5" ht="39" customHeight="1" x14ac:dyDescent="0.3">
      <c r="A3" s="4">
        <v>5013</v>
      </c>
      <c r="B3" s="4" t="s">
        <v>153</v>
      </c>
      <c r="C3" s="12">
        <v>73933170.280000001</v>
      </c>
      <c r="D3" s="58">
        <v>92000000</v>
      </c>
      <c r="E3" s="5">
        <v>92000000</v>
      </c>
    </row>
    <row r="4" spans="1:5" ht="27" customHeight="1" x14ac:dyDescent="0.3">
      <c r="A4" s="8">
        <v>501</v>
      </c>
      <c r="B4" s="8" t="s">
        <v>1</v>
      </c>
      <c r="C4" s="13">
        <f t="shared" ref="C4:E4" si="0">SUM(C3)</f>
        <v>73933170.280000001</v>
      </c>
      <c r="D4" s="64">
        <f t="shared" si="0"/>
        <v>92000000</v>
      </c>
      <c r="E4" s="13">
        <f t="shared" si="0"/>
        <v>92000000</v>
      </c>
    </row>
    <row r="5" spans="1:5" s="33" customFormat="1" ht="32.4" customHeight="1" x14ac:dyDescent="0.3">
      <c r="A5" s="31">
        <v>511010</v>
      </c>
      <c r="B5" s="31" t="s">
        <v>120</v>
      </c>
      <c r="C5" s="87">
        <v>6509534.4699999997</v>
      </c>
      <c r="D5" s="88">
        <v>4600000</v>
      </c>
      <c r="E5" s="73">
        <v>5000000</v>
      </c>
    </row>
    <row r="6" spans="1:5" x14ac:dyDescent="0.3">
      <c r="A6" s="4">
        <v>511011</v>
      </c>
      <c r="B6" s="4" t="s">
        <v>166</v>
      </c>
      <c r="C6" s="12"/>
      <c r="D6" s="58">
        <v>0</v>
      </c>
      <c r="E6" s="5">
        <v>2700000</v>
      </c>
    </row>
    <row r="7" spans="1:5" ht="28.8" x14ac:dyDescent="0.3">
      <c r="A7" s="4">
        <v>511012</v>
      </c>
      <c r="B7" s="4" t="s">
        <v>121</v>
      </c>
      <c r="C7" s="12"/>
      <c r="D7" s="58">
        <v>0</v>
      </c>
      <c r="E7" s="5">
        <v>2000000</v>
      </c>
    </row>
    <row r="8" spans="1:5" ht="43.2" x14ac:dyDescent="0.3">
      <c r="A8" s="4">
        <v>511013</v>
      </c>
      <c r="B8" s="4" t="s">
        <v>168</v>
      </c>
      <c r="C8" s="12"/>
      <c r="D8" s="58">
        <v>0</v>
      </c>
      <c r="E8" s="5">
        <v>347362133</v>
      </c>
    </row>
    <row r="9" spans="1:5" s="33" customFormat="1" ht="28.8" x14ac:dyDescent="0.3">
      <c r="A9" s="31">
        <v>5114</v>
      </c>
      <c r="B9" s="31" t="s">
        <v>2</v>
      </c>
      <c r="C9" s="87">
        <v>4950304.46</v>
      </c>
      <c r="D9" s="88">
        <v>3300000</v>
      </c>
      <c r="E9" s="73">
        <v>3500000</v>
      </c>
    </row>
    <row r="10" spans="1:5" ht="28.8" x14ac:dyDescent="0.3">
      <c r="A10" s="8">
        <v>511</v>
      </c>
      <c r="B10" s="8" t="s">
        <v>3</v>
      </c>
      <c r="C10" s="13">
        <f t="shared" ref="C10:E10" si="1">SUM(C5:C9)</f>
        <v>11459838.93</v>
      </c>
      <c r="D10" s="64">
        <f t="shared" si="1"/>
        <v>7900000</v>
      </c>
      <c r="E10" s="13">
        <f t="shared" si="1"/>
        <v>360562133</v>
      </c>
    </row>
    <row r="11" spans="1:5" s="61" customFormat="1" ht="28.8" x14ac:dyDescent="0.3">
      <c r="A11" s="62">
        <v>5121</v>
      </c>
      <c r="B11" s="62" t="s">
        <v>4</v>
      </c>
      <c r="C11" s="59">
        <v>373951.89</v>
      </c>
      <c r="D11" s="65">
        <v>550000</v>
      </c>
      <c r="E11" s="60">
        <v>500000</v>
      </c>
    </row>
    <row r="12" spans="1:5" ht="30" customHeight="1" x14ac:dyDescent="0.3">
      <c r="A12" s="4">
        <v>5126</v>
      </c>
      <c r="B12" s="4" t="s">
        <v>5</v>
      </c>
      <c r="C12" s="12">
        <v>112987.82</v>
      </c>
      <c r="D12" s="58">
        <v>120000</v>
      </c>
      <c r="E12" s="5">
        <v>120000</v>
      </c>
    </row>
    <row r="13" spans="1:5" ht="28.8" x14ac:dyDescent="0.3">
      <c r="A13" s="4">
        <v>5127</v>
      </c>
      <c r="B13" s="4" t="s">
        <v>6</v>
      </c>
      <c r="C13" s="12">
        <v>132014.39999999999</v>
      </c>
      <c r="D13" s="65">
        <v>160000</v>
      </c>
      <c r="E13" s="5">
        <v>160000</v>
      </c>
    </row>
    <row r="14" spans="1:5" s="33" customFormat="1" ht="28.8" x14ac:dyDescent="0.3">
      <c r="A14" s="31">
        <v>5128</v>
      </c>
      <c r="B14" s="31" t="s">
        <v>7</v>
      </c>
      <c r="C14" s="87">
        <v>5800.67</v>
      </c>
      <c r="D14" s="88">
        <v>100000</v>
      </c>
      <c r="E14" s="73">
        <v>100000</v>
      </c>
    </row>
    <row r="15" spans="1:5" ht="28.8" x14ac:dyDescent="0.3">
      <c r="A15" s="8">
        <v>512</v>
      </c>
      <c r="B15" s="8" t="s">
        <v>8</v>
      </c>
      <c r="C15" s="13">
        <f t="shared" ref="C15:E15" si="2">SUM(C11:C14)</f>
        <v>624754.78</v>
      </c>
      <c r="D15" s="64">
        <f t="shared" si="2"/>
        <v>930000</v>
      </c>
      <c r="E15" s="13">
        <f t="shared" si="2"/>
        <v>880000</v>
      </c>
    </row>
    <row r="16" spans="1:5" x14ac:dyDescent="0.3">
      <c r="A16" s="4">
        <v>5130</v>
      </c>
      <c r="B16" s="4" t="s">
        <v>9</v>
      </c>
      <c r="C16" s="12">
        <v>52468.71</v>
      </c>
      <c r="D16" s="58">
        <v>100000</v>
      </c>
      <c r="E16" s="5">
        <v>110000</v>
      </c>
    </row>
    <row r="17" spans="1:5" ht="43.2" x14ac:dyDescent="0.3">
      <c r="A17" s="4">
        <v>51301</v>
      </c>
      <c r="B17" s="4" t="s">
        <v>10</v>
      </c>
      <c r="C17" s="12">
        <v>992104.03</v>
      </c>
      <c r="D17" s="58">
        <v>1700000</v>
      </c>
      <c r="E17" s="5">
        <v>2400000</v>
      </c>
    </row>
    <row r="18" spans="1:5" ht="28.8" x14ac:dyDescent="0.3">
      <c r="A18" s="4">
        <v>5133</v>
      </c>
      <c r="B18" s="4" t="s">
        <v>11</v>
      </c>
      <c r="C18" s="12">
        <v>9102744.9600000009</v>
      </c>
      <c r="D18" s="58">
        <v>11000000</v>
      </c>
      <c r="E18" s="5">
        <v>11000000</v>
      </c>
    </row>
    <row r="19" spans="1:5" x14ac:dyDescent="0.3">
      <c r="A19" s="4">
        <v>5135</v>
      </c>
      <c r="B19" s="4" t="s">
        <v>154</v>
      </c>
      <c r="C19" s="12">
        <v>90067229.469999999</v>
      </c>
      <c r="D19" s="58">
        <v>97000000</v>
      </c>
      <c r="E19" s="5">
        <v>97000000</v>
      </c>
    </row>
    <row r="20" spans="1:5" ht="28.8" x14ac:dyDescent="0.3">
      <c r="A20" s="4">
        <v>51351</v>
      </c>
      <c r="B20" s="4" t="s">
        <v>143</v>
      </c>
      <c r="C20" s="12">
        <v>309600.69</v>
      </c>
      <c r="D20" s="58">
        <v>350000</v>
      </c>
      <c r="E20" s="5">
        <v>350000</v>
      </c>
    </row>
    <row r="21" spans="1:5" x14ac:dyDescent="0.3">
      <c r="A21" s="8">
        <v>513</v>
      </c>
      <c r="B21" s="8" t="s">
        <v>12</v>
      </c>
      <c r="C21" s="13">
        <f>SUM(C16:C20)</f>
        <v>100524147.86</v>
      </c>
      <c r="D21" s="64">
        <f>SUM(D16:D20)</f>
        <v>110150000</v>
      </c>
      <c r="E21" s="13">
        <f>SUM(E16:E20)</f>
        <v>110860000</v>
      </c>
    </row>
    <row r="22" spans="1:5" ht="28.8" x14ac:dyDescent="0.3">
      <c r="A22" s="4">
        <v>5140</v>
      </c>
      <c r="B22" s="4" t="s">
        <v>13</v>
      </c>
      <c r="C22" s="12">
        <v>25903.89</v>
      </c>
      <c r="D22" s="58">
        <v>40000</v>
      </c>
      <c r="E22" s="5">
        <v>60000</v>
      </c>
    </row>
    <row r="23" spans="1:5" x14ac:dyDescent="0.3">
      <c r="A23" s="8">
        <v>514</v>
      </c>
      <c r="B23" s="8" t="s">
        <v>14</v>
      </c>
      <c r="C23" s="13">
        <f t="shared" ref="C23:E23" si="3">SUM(C22)</f>
        <v>25903.89</v>
      </c>
      <c r="D23" s="64">
        <f t="shared" si="3"/>
        <v>40000</v>
      </c>
      <c r="E23" s="13">
        <f t="shared" si="3"/>
        <v>60000</v>
      </c>
    </row>
    <row r="24" spans="1:5" s="33" customFormat="1" x14ac:dyDescent="0.3">
      <c r="A24" s="31">
        <v>5151</v>
      </c>
      <c r="B24" s="31" t="s">
        <v>15</v>
      </c>
      <c r="C24" s="87">
        <v>1819451.08</v>
      </c>
      <c r="D24" s="88">
        <v>630000</v>
      </c>
      <c r="E24" s="73">
        <v>500000</v>
      </c>
    </row>
    <row r="25" spans="1:5" s="33" customFormat="1" x14ac:dyDescent="0.3">
      <c r="A25" s="31">
        <v>5153</v>
      </c>
      <c r="B25" s="31" t="s">
        <v>16</v>
      </c>
      <c r="C25" s="87">
        <v>60148</v>
      </c>
      <c r="D25" s="88">
        <v>65000</v>
      </c>
      <c r="E25" s="73">
        <v>65000</v>
      </c>
    </row>
    <row r="26" spans="1:5" x14ac:dyDescent="0.3">
      <c r="A26" s="8">
        <v>515</v>
      </c>
      <c r="B26" s="8" t="s">
        <v>14</v>
      </c>
      <c r="C26" s="13">
        <f t="shared" ref="C26:E26" si="4">SUM(C24:C25)</f>
        <v>1879599.08</v>
      </c>
      <c r="D26" s="64">
        <f t="shared" si="4"/>
        <v>695000</v>
      </c>
      <c r="E26" s="13">
        <f t="shared" si="4"/>
        <v>565000</v>
      </c>
    </row>
    <row r="27" spans="1:5" x14ac:dyDescent="0.3">
      <c r="A27" s="10">
        <v>5200</v>
      </c>
      <c r="B27" s="10" t="s">
        <v>17</v>
      </c>
      <c r="C27" s="12">
        <v>12510250.93</v>
      </c>
      <c r="D27" s="58">
        <v>16970000</v>
      </c>
      <c r="E27" s="34">
        <v>17455000</v>
      </c>
    </row>
    <row r="28" spans="1:5" x14ac:dyDescent="0.3">
      <c r="A28" s="10">
        <v>52003</v>
      </c>
      <c r="B28" s="10" t="s">
        <v>18</v>
      </c>
      <c r="C28" s="12">
        <v>1919566.78</v>
      </c>
      <c r="D28" s="58">
        <v>2100000</v>
      </c>
      <c r="E28" s="5">
        <v>2320000</v>
      </c>
    </row>
    <row r="29" spans="1:5" ht="28.8" x14ac:dyDescent="0.3">
      <c r="A29" s="10">
        <v>52004</v>
      </c>
      <c r="B29" s="10" t="s">
        <v>19</v>
      </c>
      <c r="C29" s="12">
        <v>5121577.53</v>
      </c>
      <c r="D29" s="58">
        <v>5400000</v>
      </c>
      <c r="E29" s="5">
        <v>5855000</v>
      </c>
    </row>
    <row r="30" spans="1:5" ht="28.8" x14ac:dyDescent="0.3">
      <c r="A30" s="10">
        <v>5202</v>
      </c>
      <c r="B30" s="10" t="s">
        <v>20</v>
      </c>
      <c r="C30" s="12">
        <v>3451575.02</v>
      </c>
      <c r="D30" s="58">
        <v>3900000</v>
      </c>
      <c r="E30" s="5">
        <v>4332000</v>
      </c>
    </row>
    <row r="31" spans="1:5" ht="28.8" x14ac:dyDescent="0.3">
      <c r="A31" s="10">
        <v>52021</v>
      </c>
      <c r="B31" s="10" t="s">
        <v>125</v>
      </c>
      <c r="C31" s="12">
        <v>0</v>
      </c>
      <c r="D31" s="58">
        <v>143330.81</v>
      </c>
      <c r="E31" s="5">
        <v>0</v>
      </c>
    </row>
    <row r="32" spans="1:5" ht="28.8" x14ac:dyDescent="0.3">
      <c r="A32" s="10">
        <v>520211</v>
      </c>
      <c r="B32" s="10" t="s">
        <v>126</v>
      </c>
      <c r="C32" s="12">
        <v>0</v>
      </c>
      <c r="D32" s="58">
        <v>57992.06</v>
      </c>
      <c r="E32" s="5">
        <v>75000</v>
      </c>
    </row>
    <row r="33" spans="1:5" ht="28.8" x14ac:dyDescent="0.3">
      <c r="A33" s="10">
        <v>52032</v>
      </c>
      <c r="B33" s="10" t="s">
        <v>21</v>
      </c>
      <c r="C33" s="12">
        <v>1670724.47</v>
      </c>
      <c r="D33" s="58">
        <v>1400000</v>
      </c>
      <c r="E33" s="5">
        <v>1700000</v>
      </c>
    </row>
    <row r="34" spans="1:5" ht="14.4" customHeight="1" x14ac:dyDescent="0.3">
      <c r="A34" s="10">
        <v>52033</v>
      </c>
      <c r="B34" s="10" t="s">
        <v>22</v>
      </c>
      <c r="C34" s="12">
        <v>1211008.18</v>
      </c>
      <c r="D34" s="58">
        <v>1300000</v>
      </c>
      <c r="E34" s="5">
        <v>1580000</v>
      </c>
    </row>
    <row r="35" spans="1:5" ht="28.8" x14ac:dyDescent="0.3">
      <c r="A35" s="8">
        <v>520</v>
      </c>
      <c r="B35" s="8" t="s">
        <v>23</v>
      </c>
      <c r="C35" s="13">
        <f>SUM(C27:C34)</f>
        <v>25884702.909999996</v>
      </c>
      <c r="D35" s="64">
        <f>SUM(D27:D34)</f>
        <v>31271322.869999997</v>
      </c>
      <c r="E35" s="13">
        <f>SUM(E27:E34)</f>
        <v>33317000</v>
      </c>
    </row>
    <row r="36" spans="1:5" ht="28.8" x14ac:dyDescent="0.3">
      <c r="A36" s="10">
        <v>5211</v>
      </c>
      <c r="B36" s="10" t="s">
        <v>24</v>
      </c>
      <c r="C36" s="12">
        <v>4277367.63</v>
      </c>
      <c r="D36" s="58">
        <v>5050000</v>
      </c>
      <c r="E36" s="5">
        <v>5620000</v>
      </c>
    </row>
    <row r="37" spans="1:5" ht="57.6" x14ac:dyDescent="0.3">
      <c r="A37" s="8">
        <v>521</v>
      </c>
      <c r="B37" s="8" t="s">
        <v>25</v>
      </c>
      <c r="C37" s="13">
        <f>SUM(C36)</f>
        <v>4277367.63</v>
      </c>
      <c r="D37" s="64">
        <f>SUM(D36)</f>
        <v>5050000</v>
      </c>
      <c r="E37" s="13">
        <f>SUM(E36)</f>
        <v>5620000</v>
      </c>
    </row>
    <row r="38" spans="1:5" ht="14.4" customHeight="1" x14ac:dyDescent="0.3">
      <c r="A38" s="10">
        <v>5220</v>
      </c>
      <c r="B38" s="10" t="s">
        <v>26</v>
      </c>
      <c r="C38" s="12">
        <v>2003184.29</v>
      </c>
      <c r="D38" s="58">
        <v>2000000</v>
      </c>
      <c r="E38" s="5">
        <v>1600000</v>
      </c>
    </row>
    <row r="39" spans="1:5" ht="28.8" x14ac:dyDescent="0.3">
      <c r="A39" s="8">
        <v>522</v>
      </c>
      <c r="B39" s="8" t="s">
        <v>26</v>
      </c>
      <c r="C39" s="13">
        <f>SUM(C38)</f>
        <v>2003184.29</v>
      </c>
      <c r="D39" s="64">
        <f>SUM(D38)</f>
        <v>2000000</v>
      </c>
      <c r="E39" s="13">
        <f>SUM(E38)</f>
        <v>1600000</v>
      </c>
    </row>
    <row r="40" spans="1:5" ht="28.8" x14ac:dyDescent="0.3">
      <c r="A40" s="10">
        <v>5241</v>
      </c>
      <c r="B40" s="10" t="s">
        <v>159</v>
      </c>
      <c r="C40" s="12">
        <v>2594536.38</v>
      </c>
      <c r="D40" s="58">
        <v>3660000</v>
      </c>
      <c r="E40" s="5">
        <v>3660000</v>
      </c>
    </row>
    <row r="41" spans="1:5" ht="28.8" x14ac:dyDescent="0.3">
      <c r="A41" s="8">
        <v>524</v>
      </c>
      <c r="B41" s="29" t="s">
        <v>159</v>
      </c>
      <c r="C41" s="13">
        <f>SUM(C40)</f>
        <v>2594536.38</v>
      </c>
      <c r="D41" s="64">
        <f>SUM(D40)</f>
        <v>3660000</v>
      </c>
      <c r="E41" s="13">
        <f>SUM(E40)</f>
        <v>3660000</v>
      </c>
    </row>
    <row r="42" spans="1:5" ht="43.2" x14ac:dyDescent="0.3">
      <c r="A42" s="10">
        <v>5250</v>
      </c>
      <c r="B42" s="10" t="s">
        <v>27</v>
      </c>
      <c r="C42" s="12">
        <v>274813.15000000002</v>
      </c>
      <c r="D42" s="58">
        <v>656250</v>
      </c>
      <c r="E42" s="5">
        <v>328125</v>
      </c>
    </row>
    <row r="43" spans="1:5" ht="43.2" x14ac:dyDescent="0.3">
      <c r="A43" s="8">
        <v>525</v>
      </c>
      <c r="B43" s="8" t="s">
        <v>28</v>
      </c>
      <c r="C43" s="13">
        <f>SUM(C42)</f>
        <v>274813.15000000002</v>
      </c>
      <c r="D43" s="64">
        <f>SUM(D42)</f>
        <v>656250</v>
      </c>
      <c r="E43" s="13">
        <f>SUM(E42)</f>
        <v>328125</v>
      </c>
    </row>
    <row r="44" spans="1:5" ht="43.2" x14ac:dyDescent="0.3">
      <c r="A44" s="10">
        <v>5260</v>
      </c>
      <c r="B44" s="10" t="s">
        <v>29</v>
      </c>
      <c r="C44" s="12">
        <v>194858.87</v>
      </c>
      <c r="D44" s="58">
        <v>543750</v>
      </c>
      <c r="E44" s="5">
        <v>562500</v>
      </c>
    </row>
    <row r="45" spans="1:5" ht="43.2" x14ac:dyDescent="0.3">
      <c r="A45" s="8">
        <v>526</v>
      </c>
      <c r="B45" s="8" t="s">
        <v>30</v>
      </c>
      <c r="C45" s="13">
        <f>SUM(C44)</f>
        <v>194858.87</v>
      </c>
      <c r="D45" s="64">
        <f>SUM(D44)</f>
        <v>543750</v>
      </c>
      <c r="E45" s="13">
        <f>SUM(E44)</f>
        <v>562500</v>
      </c>
    </row>
    <row r="46" spans="1:5" s="54" customFormat="1" ht="28.8" x14ac:dyDescent="0.3">
      <c r="A46" s="38">
        <v>529010</v>
      </c>
      <c r="B46" s="38" t="s">
        <v>117</v>
      </c>
      <c r="C46" s="45">
        <v>1046660.25</v>
      </c>
      <c r="D46" s="67">
        <v>300000</v>
      </c>
      <c r="E46" s="37">
        <v>300000</v>
      </c>
    </row>
    <row r="47" spans="1:5" s="54" customFormat="1" x14ac:dyDescent="0.3">
      <c r="A47" s="38">
        <v>52903</v>
      </c>
      <c r="B47" s="38" t="s">
        <v>118</v>
      </c>
      <c r="C47" s="45">
        <v>306882.26</v>
      </c>
      <c r="D47" s="67">
        <v>500000</v>
      </c>
      <c r="E47" s="37">
        <v>300000</v>
      </c>
    </row>
    <row r="48" spans="1:5" s="21" customFormat="1" ht="28.8" x14ac:dyDescent="0.3">
      <c r="A48" s="19">
        <v>529045</v>
      </c>
      <c r="B48" s="19" t="s">
        <v>119</v>
      </c>
      <c r="C48" s="20">
        <v>0</v>
      </c>
      <c r="D48" s="66">
        <v>50000</v>
      </c>
      <c r="E48" s="35">
        <v>50000</v>
      </c>
    </row>
    <row r="49" spans="1:5" ht="28.8" x14ac:dyDescent="0.3">
      <c r="A49" s="10">
        <v>52910</v>
      </c>
      <c r="B49" s="10" t="s">
        <v>31</v>
      </c>
      <c r="C49" s="12">
        <v>179700.95</v>
      </c>
      <c r="D49" s="58">
        <v>150000</v>
      </c>
      <c r="E49" s="5">
        <v>180000</v>
      </c>
    </row>
    <row r="50" spans="1:5" ht="25.2" customHeight="1" x14ac:dyDescent="0.3">
      <c r="A50" s="10">
        <v>529111</v>
      </c>
      <c r="B50" s="10" t="s">
        <v>32</v>
      </c>
      <c r="C50" s="14">
        <v>3040</v>
      </c>
      <c r="D50" s="58">
        <v>5000</v>
      </c>
      <c r="E50" s="5">
        <v>5000</v>
      </c>
    </row>
    <row r="51" spans="1:5" ht="43.2" x14ac:dyDescent="0.3">
      <c r="A51" s="10">
        <v>529112</v>
      </c>
      <c r="B51" s="10" t="s">
        <v>33</v>
      </c>
      <c r="C51" s="12">
        <v>29580</v>
      </c>
      <c r="D51" s="58">
        <v>80000</v>
      </c>
      <c r="E51" s="5">
        <v>50000</v>
      </c>
    </row>
    <row r="52" spans="1:5" ht="28.8" x14ac:dyDescent="0.3">
      <c r="A52" s="10">
        <v>529113</v>
      </c>
      <c r="B52" s="10" t="s">
        <v>34</v>
      </c>
      <c r="C52" s="12">
        <v>25681.02</v>
      </c>
      <c r="D52" s="58">
        <v>20000</v>
      </c>
      <c r="E52" s="5">
        <v>20000</v>
      </c>
    </row>
    <row r="53" spans="1:5" ht="43.2" x14ac:dyDescent="0.3">
      <c r="A53" s="10">
        <v>52912</v>
      </c>
      <c r="B53" s="10" t="s">
        <v>35</v>
      </c>
      <c r="C53" s="12">
        <v>7485.67</v>
      </c>
      <c r="D53" s="58">
        <v>10000</v>
      </c>
      <c r="E53" s="5">
        <v>10000</v>
      </c>
    </row>
    <row r="54" spans="1:5" x14ac:dyDescent="0.3">
      <c r="A54" s="10">
        <v>52913</v>
      </c>
      <c r="B54" s="10" t="s">
        <v>127</v>
      </c>
      <c r="C54" s="12">
        <v>0</v>
      </c>
      <c r="D54" s="58">
        <v>15000</v>
      </c>
      <c r="E54" s="5">
        <v>15000</v>
      </c>
    </row>
    <row r="55" spans="1:5" s="33" customFormat="1" ht="28.8" x14ac:dyDescent="0.3">
      <c r="A55" s="31">
        <v>52922</v>
      </c>
      <c r="B55" s="31" t="s">
        <v>128</v>
      </c>
      <c r="C55" s="87">
        <v>141344.94</v>
      </c>
      <c r="D55" s="88">
        <v>300000</v>
      </c>
      <c r="E55" s="73">
        <v>300000</v>
      </c>
    </row>
    <row r="56" spans="1:5" ht="28.8" x14ac:dyDescent="0.3">
      <c r="A56" s="8">
        <v>529</v>
      </c>
      <c r="B56" s="8" t="s">
        <v>36</v>
      </c>
      <c r="C56" s="13">
        <f>SUM(C46:C55)</f>
        <v>1740375.0899999999</v>
      </c>
      <c r="D56" s="64">
        <f>SUM(D46:D55)</f>
        <v>1430000</v>
      </c>
      <c r="E56" s="13">
        <f>SUM(E46:E55)</f>
        <v>1230000</v>
      </c>
    </row>
    <row r="57" spans="1:5" x14ac:dyDescent="0.3">
      <c r="A57" s="10">
        <v>5301</v>
      </c>
      <c r="B57" s="10" t="s">
        <v>37</v>
      </c>
      <c r="C57" s="12">
        <v>3673215.39</v>
      </c>
      <c r="D57" s="58">
        <v>3900000</v>
      </c>
      <c r="E57" s="5">
        <v>3900000</v>
      </c>
    </row>
    <row r="58" spans="1:5" ht="28.8" x14ac:dyDescent="0.3">
      <c r="A58" s="8">
        <v>530</v>
      </c>
      <c r="B58" s="8" t="s">
        <v>38</v>
      </c>
      <c r="C58" s="13">
        <f>SUM(C57)</f>
        <v>3673215.39</v>
      </c>
      <c r="D58" s="64">
        <f>SUM(D57:D57)</f>
        <v>3900000</v>
      </c>
      <c r="E58" s="13">
        <f>SUM(E57:E57)</f>
        <v>3900000</v>
      </c>
    </row>
    <row r="59" spans="1:5" ht="28.8" x14ac:dyDescent="0.3">
      <c r="A59" s="10">
        <v>5315</v>
      </c>
      <c r="B59" s="10" t="s">
        <v>39</v>
      </c>
      <c r="C59" s="12">
        <v>268256.25</v>
      </c>
      <c r="D59" s="58">
        <v>270000</v>
      </c>
      <c r="E59" s="5">
        <v>300000</v>
      </c>
    </row>
    <row r="60" spans="1:5" x14ac:dyDescent="0.3">
      <c r="A60" s="10">
        <v>53150</v>
      </c>
      <c r="B60" s="10" t="s">
        <v>40</v>
      </c>
      <c r="C60" s="14">
        <v>153167</v>
      </c>
      <c r="D60" s="58">
        <v>180000</v>
      </c>
      <c r="E60" s="5">
        <v>200000</v>
      </c>
    </row>
    <row r="61" spans="1:5" x14ac:dyDescent="0.3">
      <c r="A61" s="10">
        <v>53151</v>
      </c>
      <c r="B61" s="10" t="s">
        <v>41</v>
      </c>
      <c r="C61" s="12">
        <v>226077.94</v>
      </c>
      <c r="D61" s="58">
        <v>200000</v>
      </c>
      <c r="E61" s="5">
        <v>230000</v>
      </c>
    </row>
    <row r="62" spans="1:5" ht="28.2" customHeight="1" x14ac:dyDescent="0.3">
      <c r="A62" s="10">
        <v>5319</v>
      </c>
      <c r="B62" s="10" t="s">
        <v>42</v>
      </c>
      <c r="C62" s="12">
        <v>31635</v>
      </c>
      <c r="D62" s="58">
        <v>50000</v>
      </c>
      <c r="E62" s="5">
        <v>55000</v>
      </c>
    </row>
    <row r="63" spans="1:5" ht="28.8" x14ac:dyDescent="0.3">
      <c r="A63" s="8">
        <v>531</v>
      </c>
      <c r="B63" s="8" t="s">
        <v>43</v>
      </c>
      <c r="C63" s="13">
        <f t="shared" ref="C63:E63" si="5">SUM(C59:C62)</f>
        <v>679136.19</v>
      </c>
      <c r="D63" s="64">
        <f t="shared" si="5"/>
        <v>700000</v>
      </c>
      <c r="E63" s="13">
        <f t="shared" si="5"/>
        <v>785000</v>
      </c>
    </row>
    <row r="64" spans="1:5" s="33" customFormat="1" ht="28.8" x14ac:dyDescent="0.3">
      <c r="A64" s="31">
        <v>1600</v>
      </c>
      <c r="B64" s="31" t="s">
        <v>156</v>
      </c>
      <c r="C64" s="87">
        <v>2007564</v>
      </c>
      <c r="D64" s="88">
        <v>2100000</v>
      </c>
      <c r="E64" s="73">
        <v>2000000</v>
      </c>
    </row>
    <row r="65" spans="1:5" ht="28.8" x14ac:dyDescent="0.3">
      <c r="A65" s="8">
        <v>532</v>
      </c>
      <c r="B65" s="8" t="s">
        <v>44</v>
      </c>
      <c r="C65" s="13">
        <f t="shared" ref="C65:E65" si="6">SUM(C64)</f>
        <v>2007564</v>
      </c>
      <c r="D65" s="64">
        <f t="shared" si="6"/>
        <v>2100000</v>
      </c>
      <c r="E65" s="13">
        <f t="shared" si="6"/>
        <v>2000000</v>
      </c>
    </row>
    <row r="66" spans="1:5" s="49" customFormat="1" x14ac:dyDescent="0.3">
      <c r="A66" s="38">
        <v>533</v>
      </c>
      <c r="B66" s="38" t="s">
        <v>157</v>
      </c>
      <c r="C66" s="45">
        <v>2000</v>
      </c>
      <c r="D66" s="67">
        <v>800000</v>
      </c>
      <c r="E66" s="37">
        <v>100000</v>
      </c>
    </row>
    <row r="67" spans="1:5" x14ac:dyDescent="0.3">
      <c r="A67" s="8">
        <v>533</v>
      </c>
      <c r="B67" s="8" t="s">
        <v>116</v>
      </c>
      <c r="C67" s="13">
        <v>0</v>
      </c>
      <c r="D67" s="64">
        <f>SUM(D66)</f>
        <v>800000</v>
      </c>
      <c r="E67" s="13">
        <f>SUM(E66)</f>
        <v>100000</v>
      </c>
    </row>
    <row r="68" spans="1:5" ht="57.6" x14ac:dyDescent="0.3">
      <c r="A68" s="10" t="s">
        <v>158</v>
      </c>
      <c r="B68" s="10" t="s">
        <v>139</v>
      </c>
      <c r="C68" s="12">
        <v>52090</v>
      </c>
      <c r="D68" s="58">
        <v>750000</v>
      </c>
      <c r="E68" s="5">
        <v>350000</v>
      </c>
    </row>
    <row r="69" spans="1:5" ht="28.8" x14ac:dyDescent="0.3">
      <c r="A69" s="8">
        <v>535</v>
      </c>
      <c r="B69" s="8" t="s">
        <v>45</v>
      </c>
      <c r="C69" s="13">
        <f t="shared" ref="C69:E69" si="7">SUM(C68)</f>
        <v>52090</v>
      </c>
      <c r="D69" s="64">
        <f t="shared" si="7"/>
        <v>750000</v>
      </c>
      <c r="E69" s="13">
        <f t="shared" si="7"/>
        <v>350000</v>
      </c>
    </row>
    <row r="70" spans="1:5" x14ac:dyDescent="0.3">
      <c r="A70" s="10">
        <v>5392</v>
      </c>
      <c r="B70" s="10" t="s">
        <v>46</v>
      </c>
      <c r="C70" s="12">
        <v>2194359.7400000002</v>
      </c>
      <c r="D70" s="58">
        <v>2200000</v>
      </c>
      <c r="E70" s="5">
        <v>2200000</v>
      </c>
    </row>
    <row r="71" spans="1:5" ht="28.8" x14ac:dyDescent="0.3">
      <c r="A71" s="10">
        <v>5393</v>
      </c>
      <c r="B71" s="10" t="s">
        <v>47</v>
      </c>
      <c r="C71" s="14">
        <v>45700</v>
      </c>
      <c r="D71" s="58">
        <v>50000</v>
      </c>
      <c r="E71" s="5">
        <v>55000</v>
      </c>
    </row>
    <row r="72" spans="1:5" s="33" customFormat="1" ht="14.4" customHeight="1" x14ac:dyDescent="0.3">
      <c r="A72" s="31">
        <v>5394</v>
      </c>
      <c r="B72" s="31" t="s">
        <v>48</v>
      </c>
      <c r="C72" s="87">
        <v>500</v>
      </c>
      <c r="D72" s="88">
        <v>250000</v>
      </c>
      <c r="E72" s="73">
        <v>10000</v>
      </c>
    </row>
    <row r="73" spans="1:5" x14ac:dyDescent="0.3">
      <c r="A73" s="8">
        <v>539</v>
      </c>
      <c r="B73" s="8" t="s">
        <v>49</v>
      </c>
      <c r="C73" s="13">
        <f t="shared" ref="C73:E73" si="8">SUM(C70:C72)</f>
        <v>2240559.7400000002</v>
      </c>
      <c r="D73" s="64">
        <f t="shared" si="8"/>
        <v>2500000</v>
      </c>
      <c r="E73" s="13">
        <f t="shared" si="8"/>
        <v>2265000</v>
      </c>
    </row>
    <row r="74" spans="1:5" x14ac:dyDescent="0.3">
      <c r="A74" s="10">
        <v>5400</v>
      </c>
      <c r="B74" s="10" t="s">
        <v>50</v>
      </c>
      <c r="C74" s="12">
        <v>2031019.87</v>
      </c>
      <c r="D74" s="58">
        <v>2000000</v>
      </c>
      <c r="E74" s="5">
        <v>2100000</v>
      </c>
    </row>
    <row r="75" spans="1:5" x14ac:dyDescent="0.3">
      <c r="A75" s="8">
        <v>540</v>
      </c>
      <c r="B75" s="8" t="s">
        <v>51</v>
      </c>
      <c r="C75" s="13">
        <f t="shared" ref="C75:E75" si="9">SUM(C74)</f>
        <v>2031019.87</v>
      </c>
      <c r="D75" s="64">
        <f t="shared" si="9"/>
        <v>2000000</v>
      </c>
      <c r="E75" s="13">
        <f t="shared" si="9"/>
        <v>2100000</v>
      </c>
    </row>
    <row r="76" spans="1:5" ht="57.6" x14ac:dyDescent="0.3">
      <c r="A76" s="8">
        <v>545</v>
      </c>
      <c r="B76" s="8" t="s">
        <v>189</v>
      </c>
      <c r="C76" s="13">
        <v>0</v>
      </c>
      <c r="D76" s="64">
        <v>0</v>
      </c>
      <c r="E76" s="13">
        <v>500000</v>
      </c>
    </row>
    <row r="77" spans="1:5" ht="85.8" customHeight="1" x14ac:dyDescent="0.3">
      <c r="A77" s="38">
        <v>546</v>
      </c>
      <c r="B77" s="38" t="s">
        <v>147</v>
      </c>
      <c r="C77" s="45">
        <v>0</v>
      </c>
      <c r="D77" s="68">
        <v>989000</v>
      </c>
      <c r="E77" s="5">
        <v>989000</v>
      </c>
    </row>
    <row r="78" spans="1:5" s="24" customFormat="1" ht="28.8" x14ac:dyDescent="0.3">
      <c r="A78" s="46">
        <v>546</v>
      </c>
      <c r="B78" s="46" t="s">
        <v>148</v>
      </c>
      <c r="C78" s="47">
        <v>0</v>
      </c>
      <c r="D78" s="69">
        <v>989000</v>
      </c>
      <c r="E78" s="47">
        <v>989000</v>
      </c>
    </row>
    <row r="79" spans="1:5" s="24" customFormat="1" ht="57.6" x14ac:dyDescent="0.3">
      <c r="A79" s="46">
        <v>549</v>
      </c>
      <c r="B79" s="46" t="s">
        <v>187</v>
      </c>
      <c r="C79" s="47">
        <v>0</v>
      </c>
      <c r="D79" s="69">
        <v>0</v>
      </c>
      <c r="E79" s="47">
        <v>30000000</v>
      </c>
    </row>
    <row r="80" spans="1:5" x14ac:dyDescent="0.3">
      <c r="A80" s="10">
        <v>5500</v>
      </c>
      <c r="B80" s="10" t="s">
        <v>52</v>
      </c>
      <c r="C80" s="15">
        <v>145000</v>
      </c>
      <c r="D80" s="58">
        <v>145000</v>
      </c>
      <c r="E80" s="5">
        <v>145000</v>
      </c>
    </row>
    <row r="81" spans="1:5" x14ac:dyDescent="0.3">
      <c r="A81" s="10">
        <v>5501</v>
      </c>
      <c r="B81" s="10" t="s">
        <v>53</v>
      </c>
      <c r="C81" s="16">
        <v>1535516</v>
      </c>
      <c r="D81" s="58">
        <v>1700000</v>
      </c>
      <c r="E81" s="5">
        <v>950000</v>
      </c>
    </row>
    <row r="82" spans="1:5" s="54" customFormat="1" ht="28.8" x14ac:dyDescent="0.3">
      <c r="A82" s="38">
        <v>5502</v>
      </c>
      <c r="B82" s="38" t="s">
        <v>54</v>
      </c>
      <c r="C82" s="40">
        <v>1055000</v>
      </c>
      <c r="D82" s="67">
        <v>2480000</v>
      </c>
      <c r="E82" s="37">
        <v>2480000</v>
      </c>
    </row>
    <row r="83" spans="1:5" ht="43.2" x14ac:dyDescent="0.3">
      <c r="A83" s="10">
        <v>5503</v>
      </c>
      <c r="B83" s="10" t="s">
        <v>55</v>
      </c>
      <c r="C83" s="15">
        <v>72500</v>
      </c>
      <c r="D83" s="58">
        <v>80000</v>
      </c>
      <c r="E83" s="5">
        <v>80000</v>
      </c>
    </row>
    <row r="84" spans="1:5" s="54" customFormat="1" ht="30" customHeight="1" x14ac:dyDescent="0.3">
      <c r="A84" s="38">
        <v>5504</v>
      </c>
      <c r="B84" s="38" t="s">
        <v>151</v>
      </c>
      <c r="C84" s="40">
        <v>0</v>
      </c>
      <c r="D84" s="67">
        <v>990000</v>
      </c>
      <c r="E84" s="37">
        <v>500000</v>
      </c>
    </row>
    <row r="85" spans="1:5" ht="28.8" x14ac:dyDescent="0.3">
      <c r="A85" s="10">
        <v>5505</v>
      </c>
      <c r="B85" s="10" t="s">
        <v>56</v>
      </c>
      <c r="C85" s="15">
        <v>32400</v>
      </c>
      <c r="D85" s="58">
        <v>100000</v>
      </c>
      <c r="E85" s="5">
        <v>100000</v>
      </c>
    </row>
    <row r="86" spans="1:5" ht="57.6" x14ac:dyDescent="0.3">
      <c r="A86" s="10">
        <v>5506</v>
      </c>
      <c r="B86" s="10" t="s">
        <v>188</v>
      </c>
      <c r="C86" s="15">
        <v>0</v>
      </c>
      <c r="D86" s="58">
        <v>0</v>
      </c>
      <c r="E86" s="5">
        <v>720000</v>
      </c>
    </row>
    <row r="87" spans="1:5" ht="28.8" x14ac:dyDescent="0.3">
      <c r="A87" s="10">
        <v>5507</v>
      </c>
      <c r="B87" s="10" t="s">
        <v>57</v>
      </c>
      <c r="C87" s="15">
        <v>469524.8</v>
      </c>
      <c r="D87" s="58">
        <v>530000</v>
      </c>
      <c r="E87" s="5">
        <v>550000</v>
      </c>
    </row>
    <row r="88" spans="1:5" ht="43.2" x14ac:dyDescent="0.3">
      <c r="A88" s="38">
        <v>5508</v>
      </c>
      <c r="B88" s="38" t="s">
        <v>140</v>
      </c>
      <c r="C88" s="40">
        <v>0</v>
      </c>
      <c r="D88" s="67">
        <v>910000</v>
      </c>
      <c r="E88" s="37">
        <v>910000</v>
      </c>
    </row>
    <row r="89" spans="1:5" s="36" customFormat="1" ht="28.2" customHeight="1" x14ac:dyDescent="0.3">
      <c r="A89" s="38">
        <v>55081</v>
      </c>
      <c r="B89" s="38" t="s">
        <v>129</v>
      </c>
      <c r="C89" s="40">
        <v>0</v>
      </c>
      <c r="D89" s="67">
        <v>2300000</v>
      </c>
      <c r="E89" s="73">
        <v>990000</v>
      </c>
    </row>
    <row r="90" spans="1:5" s="36" customFormat="1" ht="117" customHeight="1" x14ac:dyDescent="0.3">
      <c r="A90" s="38">
        <v>55081</v>
      </c>
      <c r="B90" s="38" t="s">
        <v>190</v>
      </c>
      <c r="C90" s="40">
        <v>0</v>
      </c>
      <c r="D90" s="67">
        <v>0</v>
      </c>
      <c r="E90" s="73">
        <v>700000</v>
      </c>
    </row>
    <row r="91" spans="1:5" ht="28.8" x14ac:dyDescent="0.3">
      <c r="A91" s="10">
        <v>5509</v>
      </c>
      <c r="B91" s="10" t="s">
        <v>123</v>
      </c>
      <c r="C91" s="15">
        <v>54600</v>
      </c>
      <c r="D91" s="58">
        <v>200000</v>
      </c>
      <c r="E91" s="5">
        <v>600000</v>
      </c>
    </row>
    <row r="92" spans="1:5" ht="43.2" x14ac:dyDescent="0.3">
      <c r="A92" s="10">
        <v>55090</v>
      </c>
      <c r="B92" s="10" t="s">
        <v>58</v>
      </c>
      <c r="C92" s="15">
        <v>36190</v>
      </c>
      <c r="D92" s="58">
        <v>40000</v>
      </c>
      <c r="E92" s="5">
        <v>45000</v>
      </c>
    </row>
    <row r="93" spans="1:5" s="33" customFormat="1" x14ac:dyDescent="0.3">
      <c r="A93" s="31">
        <v>55091</v>
      </c>
      <c r="B93" s="31" t="s">
        <v>59</v>
      </c>
      <c r="C93" s="32">
        <v>7700</v>
      </c>
      <c r="D93" s="67">
        <v>10000</v>
      </c>
      <c r="E93" s="73">
        <v>10000</v>
      </c>
    </row>
    <row r="94" spans="1:5" s="33" customFormat="1" ht="28.8" x14ac:dyDescent="0.3">
      <c r="A94" s="31">
        <v>550912</v>
      </c>
      <c r="B94" s="31" t="s">
        <v>144</v>
      </c>
      <c r="C94" s="32">
        <v>0</v>
      </c>
      <c r="D94" s="67">
        <v>20000</v>
      </c>
      <c r="E94" s="73">
        <v>70000</v>
      </c>
    </row>
    <row r="95" spans="1:5" s="51" customFormat="1" ht="81.599999999999994" customHeight="1" x14ac:dyDescent="0.3">
      <c r="A95" s="75">
        <v>550914</v>
      </c>
      <c r="B95" s="53" t="s">
        <v>150</v>
      </c>
      <c r="C95" s="52">
        <v>0</v>
      </c>
      <c r="D95" s="70">
        <v>950000</v>
      </c>
      <c r="E95" s="74">
        <v>450000</v>
      </c>
    </row>
    <row r="96" spans="1:5" s="54" customFormat="1" ht="79.8" x14ac:dyDescent="0.3">
      <c r="A96" s="38">
        <v>550915</v>
      </c>
      <c r="B96" s="90" t="s">
        <v>191</v>
      </c>
      <c r="C96" s="40">
        <v>0</v>
      </c>
      <c r="D96" s="67">
        <v>600000</v>
      </c>
      <c r="E96" s="37">
        <v>500000</v>
      </c>
    </row>
    <row r="97" spans="1:5" ht="29.4" customHeight="1" x14ac:dyDescent="0.3">
      <c r="A97" s="10">
        <v>55093</v>
      </c>
      <c r="B97" s="10" t="s">
        <v>60</v>
      </c>
      <c r="C97" s="15">
        <v>19000</v>
      </c>
      <c r="D97" s="58">
        <v>20000</v>
      </c>
      <c r="E97" s="5">
        <v>20000</v>
      </c>
    </row>
    <row r="98" spans="1:5" ht="43.2" x14ac:dyDescent="0.3">
      <c r="A98" s="10">
        <v>55094</v>
      </c>
      <c r="B98" s="10" t="s">
        <v>61</v>
      </c>
      <c r="C98" s="15">
        <v>3540</v>
      </c>
      <c r="D98" s="58">
        <v>10000</v>
      </c>
      <c r="E98" s="5">
        <v>10000</v>
      </c>
    </row>
    <row r="99" spans="1:5" ht="28.8" x14ac:dyDescent="0.3">
      <c r="A99" s="10">
        <v>55095</v>
      </c>
      <c r="B99" s="10" t="s">
        <v>62</v>
      </c>
      <c r="C99" s="15">
        <v>14879</v>
      </c>
      <c r="D99" s="58">
        <v>40000</v>
      </c>
      <c r="E99" s="5">
        <v>40000</v>
      </c>
    </row>
    <row r="100" spans="1:5" ht="57.6" x14ac:dyDescent="0.3">
      <c r="A100" s="10">
        <v>55096</v>
      </c>
      <c r="B100" s="10" t="s">
        <v>63</v>
      </c>
      <c r="C100" s="15">
        <v>5017</v>
      </c>
      <c r="D100" s="58">
        <v>10000</v>
      </c>
      <c r="E100" s="5">
        <v>10000</v>
      </c>
    </row>
    <row r="101" spans="1:5" ht="14.4" customHeight="1" x14ac:dyDescent="0.3">
      <c r="A101" s="10">
        <v>55098</v>
      </c>
      <c r="B101" s="10" t="s">
        <v>64</v>
      </c>
      <c r="C101" s="15">
        <v>160090</v>
      </c>
      <c r="D101" s="58">
        <v>200000</v>
      </c>
      <c r="E101" s="5">
        <v>180000</v>
      </c>
    </row>
    <row r="102" spans="1:5" ht="28.8" x14ac:dyDescent="0.3">
      <c r="A102" s="8">
        <v>550</v>
      </c>
      <c r="B102" s="8" t="s">
        <v>65</v>
      </c>
      <c r="C102" s="17">
        <f>SUM(C80:C101)</f>
        <v>3610956.8</v>
      </c>
      <c r="D102" s="71">
        <f>SUM(D80:D101)</f>
        <v>11335000</v>
      </c>
      <c r="E102" s="17">
        <f>SUM(E80:E101)</f>
        <v>10060000</v>
      </c>
    </row>
    <row r="103" spans="1:5" x14ac:dyDescent="0.3">
      <c r="A103" s="10">
        <v>5510</v>
      </c>
      <c r="B103" s="10" t="s">
        <v>66</v>
      </c>
      <c r="C103" s="15">
        <v>268030.18</v>
      </c>
      <c r="D103" s="58">
        <v>450000</v>
      </c>
      <c r="E103" s="5">
        <v>350000</v>
      </c>
    </row>
    <row r="104" spans="1:5" ht="9.6" customHeight="1" x14ac:dyDescent="0.3">
      <c r="A104" s="8">
        <v>551</v>
      </c>
      <c r="B104" s="8" t="s">
        <v>66</v>
      </c>
      <c r="C104" s="17">
        <f t="shared" ref="C104:E104" si="10">SUM(C103)</f>
        <v>268030.18</v>
      </c>
      <c r="D104" s="71">
        <f t="shared" si="10"/>
        <v>450000</v>
      </c>
      <c r="E104" s="17">
        <f t="shared" si="10"/>
        <v>350000</v>
      </c>
    </row>
    <row r="105" spans="1:5" ht="57.6" x14ac:dyDescent="0.3">
      <c r="A105" s="10">
        <v>5520</v>
      </c>
      <c r="B105" s="10" t="s">
        <v>67</v>
      </c>
      <c r="C105" s="15">
        <v>384626.25</v>
      </c>
      <c r="D105" s="58">
        <v>400000</v>
      </c>
      <c r="E105" s="5">
        <v>400000</v>
      </c>
    </row>
    <row r="106" spans="1:5" ht="14.4" customHeight="1" x14ac:dyDescent="0.3">
      <c r="A106" s="10">
        <v>5528</v>
      </c>
      <c r="B106" s="10" t="s">
        <v>68</v>
      </c>
      <c r="C106" s="16">
        <v>45445</v>
      </c>
      <c r="D106" s="58">
        <v>60000</v>
      </c>
      <c r="E106" s="5">
        <v>60000</v>
      </c>
    </row>
    <row r="107" spans="1:5" ht="28.8" x14ac:dyDescent="0.3">
      <c r="A107" s="8">
        <v>552</v>
      </c>
      <c r="B107" s="8" t="s">
        <v>69</v>
      </c>
      <c r="C107" s="17">
        <f t="shared" ref="C107:E107" si="11">SUM(C105:C106)</f>
        <v>430071.25</v>
      </c>
      <c r="D107" s="71">
        <f t="shared" si="11"/>
        <v>460000</v>
      </c>
      <c r="E107" s="17">
        <f t="shared" si="11"/>
        <v>460000</v>
      </c>
    </row>
    <row r="108" spans="1:5" ht="28.8" x14ac:dyDescent="0.3">
      <c r="A108" s="10">
        <v>5530</v>
      </c>
      <c r="B108" s="10" t="s">
        <v>70</v>
      </c>
      <c r="C108" s="15">
        <v>254676.45</v>
      </c>
      <c r="D108" s="58">
        <v>300000</v>
      </c>
      <c r="E108" s="5">
        <v>300000</v>
      </c>
    </row>
    <row r="109" spans="1:5" x14ac:dyDescent="0.3">
      <c r="A109" s="10">
        <v>5532</v>
      </c>
      <c r="B109" s="10" t="s">
        <v>71</v>
      </c>
      <c r="C109" s="15">
        <v>6942.05</v>
      </c>
      <c r="D109" s="58">
        <v>50000</v>
      </c>
      <c r="E109" s="5">
        <v>50000</v>
      </c>
    </row>
    <row r="110" spans="1:5" x14ac:dyDescent="0.3">
      <c r="A110" s="8">
        <v>553</v>
      </c>
      <c r="B110" s="8" t="s">
        <v>72</v>
      </c>
      <c r="C110" s="17">
        <f t="shared" ref="C110:E110" si="12">SUM(C108:C109)</f>
        <v>261618.5</v>
      </c>
      <c r="D110" s="71">
        <f t="shared" si="12"/>
        <v>350000</v>
      </c>
      <c r="E110" s="17">
        <f t="shared" si="12"/>
        <v>350000</v>
      </c>
    </row>
    <row r="111" spans="1:5" ht="43.2" x14ac:dyDescent="0.3">
      <c r="A111" s="10">
        <v>55400</v>
      </c>
      <c r="B111" s="10" t="s">
        <v>73</v>
      </c>
      <c r="C111" s="15">
        <v>51327.24</v>
      </c>
      <c r="D111" s="58">
        <v>70000</v>
      </c>
      <c r="E111" s="5">
        <v>60000</v>
      </c>
    </row>
    <row r="112" spans="1:5" ht="43.2" x14ac:dyDescent="0.3">
      <c r="A112" s="10">
        <v>5549</v>
      </c>
      <c r="B112" s="10" t="s">
        <v>74</v>
      </c>
      <c r="C112" s="15">
        <v>59202</v>
      </c>
      <c r="D112" s="58">
        <v>90000</v>
      </c>
      <c r="E112" s="5">
        <v>70000</v>
      </c>
    </row>
    <row r="113" spans="1:5" x14ac:dyDescent="0.3">
      <c r="A113" s="8">
        <v>554</v>
      </c>
      <c r="B113" s="8" t="s">
        <v>75</v>
      </c>
      <c r="C113" s="17">
        <f t="shared" ref="C113:E113" si="13">SUM(C111:C112)</f>
        <v>110529.23999999999</v>
      </c>
      <c r="D113" s="71">
        <f t="shared" si="13"/>
        <v>160000</v>
      </c>
      <c r="E113" s="17">
        <f t="shared" si="13"/>
        <v>130000</v>
      </c>
    </row>
    <row r="114" spans="1:5" x14ac:dyDescent="0.3">
      <c r="A114" s="10">
        <v>55501</v>
      </c>
      <c r="B114" s="10" t="s">
        <v>76</v>
      </c>
      <c r="C114" s="15">
        <v>314468.19</v>
      </c>
      <c r="D114" s="58">
        <v>350000</v>
      </c>
      <c r="E114" s="5">
        <v>320000</v>
      </c>
    </row>
    <row r="115" spans="1:5" ht="57.6" x14ac:dyDescent="0.3">
      <c r="A115" s="10">
        <v>55510</v>
      </c>
      <c r="B115" s="10" t="s">
        <v>77</v>
      </c>
      <c r="C115" s="15">
        <v>403268.55</v>
      </c>
      <c r="D115" s="58">
        <v>420000</v>
      </c>
      <c r="E115" s="5">
        <v>420000</v>
      </c>
    </row>
    <row r="116" spans="1:5" ht="28.8" x14ac:dyDescent="0.3">
      <c r="A116" s="10">
        <v>55530</v>
      </c>
      <c r="B116" s="10" t="s">
        <v>78</v>
      </c>
      <c r="C116" s="15">
        <v>2364</v>
      </c>
      <c r="D116" s="58">
        <v>5000</v>
      </c>
      <c r="E116" s="5">
        <v>5000</v>
      </c>
    </row>
    <row r="117" spans="1:5" x14ac:dyDescent="0.3">
      <c r="A117" s="10">
        <v>5555</v>
      </c>
      <c r="B117" s="10" t="s">
        <v>79</v>
      </c>
      <c r="C117" s="15">
        <v>122000</v>
      </c>
      <c r="D117" s="58">
        <v>125000</v>
      </c>
      <c r="E117" s="5">
        <v>125000</v>
      </c>
    </row>
    <row r="118" spans="1:5" ht="43.2" x14ac:dyDescent="0.3">
      <c r="A118" s="10">
        <v>55551</v>
      </c>
      <c r="B118" s="10" t="s">
        <v>80</v>
      </c>
      <c r="C118" s="15">
        <v>202366.66</v>
      </c>
      <c r="D118" s="58">
        <v>210000</v>
      </c>
      <c r="E118" s="5">
        <v>210000</v>
      </c>
    </row>
    <row r="119" spans="1:5" x14ac:dyDescent="0.3">
      <c r="A119" s="8">
        <v>555</v>
      </c>
      <c r="B119" s="8" t="s">
        <v>81</v>
      </c>
      <c r="C119" s="17">
        <f t="shared" ref="C119:E119" si="14">SUM(C114:C118)</f>
        <v>1044467.4</v>
      </c>
      <c r="D119" s="71">
        <f t="shared" si="14"/>
        <v>1110000</v>
      </c>
      <c r="E119" s="17">
        <f t="shared" si="14"/>
        <v>1080000</v>
      </c>
    </row>
    <row r="120" spans="1:5" ht="28.8" x14ac:dyDescent="0.3">
      <c r="A120" s="10">
        <v>5591</v>
      </c>
      <c r="B120" s="10" t="s">
        <v>82</v>
      </c>
      <c r="C120" s="15">
        <v>70443</v>
      </c>
      <c r="D120" s="58">
        <v>130000</v>
      </c>
      <c r="E120" s="5">
        <v>150000</v>
      </c>
    </row>
    <row r="121" spans="1:5" x14ac:dyDescent="0.3">
      <c r="A121" s="10">
        <v>5592</v>
      </c>
      <c r="B121" s="10" t="s">
        <v>83</v>
      </c>
      <c r="C121" s="15">
        <v>7176</v>
      </c>
      <c r="D121" s="58">
        <v>9000</v>
      </c>
      <c r="E121" s="5">
        <v>9000</v>
      </c>
    </row>
    <row r="122" spans="1:5" ht="43.2" x14ac:dyDescent="0.3">
      <c r="A122" s="10">
        <v>5593</v>
      </c>
      <c r="B122" s="10" t="s">
        <v>84</v>
      </c>
      <c r="C122" s="15">
        <v>63636.36</v>
      </c>
      <c r="D122" s="58">
        <v>80000</v>
      </c>
      <c r="E122" s="5">
        <v>150000</v>
      </c>
    </row>
    <row r="123" spans="1:5" ht="28.8" x14ac:dyDescent="0.3">
      <c r="A123" s="10">
        <v>5599</v>
      </c>
      <c r="B123" s="10" t="s">
        <v>145</v>
      </c>
      <c r="C123" s="15">
        <v>141255.35999999999</v>
      </c>
      <c r="D123" s="58">
        <v>145000</v>
      </c>
      <c r="E123" s="5">
        <v>170000</v>
      </c>
    </row>
    <row r="124" spans="1:5" ht="28.8" x14ac:dyDescent="0.3">
      <c r="A124" s="8">
        <v>559</v>
      </c>
      <c r="B124" s="8" t="s">
        <v>85</v>
      </c>
      <c r="C124" s="17">
        <f>SUM(C120:C122)</f>
        <v>141255.35999999999</v>
      </c>
      <c r="D124" s="71">
        <f>SUM(D120:D123)</f>
        <v>364000</v>
      </c>
      <c r="E124" s="17">
        <f>SUM(E120:E123)</f>
        <v>479000</v>
      </c>
    </row>
    <row r="125" spans="1:5" x14ac:dyDescent="0.3">
      <c r="A125" s="10">
        <v>56260</v>
      </c>
      <c r="B125" s="10" t="s">
        <v>86</v>
      </c>
      <c r="C125" s="15">
        <v>165015.16</v>
      </c>
      <c r="D125" s="58">
        <v>1500000</v>
      </c>
      <c r="E125" s="5">
        <v>1600000</v>
      </c>
    </row>
    <row r="126" spans="1:5" ht="28.8" x14ac:dyDescent="0.3">
      <c r="A126" s="10">
        <v>5627</v>
      </c>
      <c r="B126" s="10" t="s">
        <v>87</v>
      </c>
      <c r="C126" s="15">
        <v>54801.2</v>
      </c>
      <c r="D126" s="58">
        <v>100000</v>
      </c>
      <c r="E126" s="5">
        <v>100000</v>
      </c>
    </row>
    <row r="127" spans="1:5" x14ac:dyDescent="0.3">
      <c r="A127" s="8">
        <v>562</v>
      </c>
      <c r="B127" s="8" t="s">
        <v>88</v>
      </c>
      <c r="C127" s="17">
        <f t="shared" ref="C127:E127" si="15">SUM(C125:C126)</f>
        <v>219816.36</v>
      </c>
      <c r="D127" s="71">
        <f t="shared" si="15"/>
        <v>1600000</v>
      </c>
      <c r="E127" s="17">
        <f t="shared" si="15"/>
        <v>1700000</v>
      </c>
    </row>
    <row r="128" spans="1:5" x14ac:dyDescent="0.3">
      <c r="A128" s="10">
        <v>5744</v>
      </c>
      <c r="B128" s="10" t="s">
        <v>89</v>
      </c>
      <c r="C128" s="15">
        <v>27819.31</v>
      </c>
      <c r="D128" s="58">
        <v>30000</v>
      </c>
      <c r="E128" s="5">
        <v>30000</v>
      </c>
    </row>
    <row r="129" spans="1:5" x14ac:dyDescent="0.3">
      <c r="A129" s="8">
        <v>574</v>
      </c>
      <c r="B129" s="8" t="s">
        <v>90</v>
      </c>
      <c r="C129" s="17">
        <f t="shared" ref="C129:E129" si="16">SUM(C128)</f>
        <v>27819.31</v>
      </c>
      <c r="D129" s="71">
        <f t="shared" si="16"/>
        <v>30000</v>
      </c>
      <c r="E129" s="17">
        <f t="shared" si="16"/>
        <v>30000</v>
      </c>
    </row>
    <row r="130" spans="1:5" x14ac:dyDescent="0.3">
      <c r="A130" s="10">
        <v>5790</v>
      </c>
      <c r="B130" s="10" t="s">
        <v>91</v>
      </c>
      <c r="C130" s="15">
        <v>893647.29</v>
      </c>
      <c r="D130" s="58">
        <v>900000</v>
      </c>
      <c r="E130" s="5">
        <v>900000</v>
      </c>
    </row>
    <row r="131" spans="1:5" ht="28.2" customHeight="1" x14ac:dyDescent="0.3">
      <c r="A131" s="10">
        <v>57997</v>
      </c>
      <c r="B131" s="10" t="s">
        <v>130</v>
      </c>
      <c r="C131" s="16">
        <v>20</v>
      </c>
      <c r="D131" s="58">
        <v>5000</v>
      </c>
      <c r="E131" s="5">
        <v>5000</v>
      </c>
    </row>
    <row r="132" spans="1:5" x14ac:dyDescent="0.3">
      <c r="A132" s="8">
        <v>579</v>
      </c>
      <c r="B132" s="8" t="s">
        <v>92</v>
      </c>
      <c r="C132" s="17">
        <f t="shared" ref="C132:E132" si="17">SUM(C130:C131)</f>
        <v>893667.29</v>
      </c>
      <c r="D132" s="71">
        <f t="shared" si="17"/>
        <v>905000</v>
      </c>
      <c r="E132" s="17">
        <f t="shared" si="17"/>
        <v>905000</v>
      </c>
    </row>
    <row r="133" spans="1:5" ht="43.2" x14ac:dyDescent="0.3">
      <c r="A133" s="26">
        <v>5850</v>
      </c>
      <c r="B133" s="26" t="s">
        <v>131</v>
      </c>
      <c r="C133" s="27">
        <v>5053051.46</v>
      </c>
      <c r="D133" s="58">
        <v>5000000</v>
      </c>
      <c r="E133" s="5">
        <v>5000000</v>
      </c>
    </row>
    <row r="134" spans="1:5" s="54" customFormat="1" ht="28.8" x14ac:dyDescent="0.3">
      <c r="A134" s="46">
        <v>585</v>
      </c>
      <c r="B134" s="46" t="s">
        <v>132</v>
      </c>
      <c r="C134" s="91">
        <f t="shared" ref="C134:E134" si="18">SUM(C133:C133)</f>
        <v>5053051.46</v>
      </c>
      <c r="D134" s="92">
        <f t="shared" si="18"/>
        <v>5000000</v>
      </c>
      <c r="E134" s="91">
        <f t="shared" si="18"/>
        <v>5000000</v>
      </c>
    </row>
    <row r="135" spans="1:5" x14ac:dyDescent="0.3">
      <c r="A135" s="2">
        <v>5</v>
      </c>
      <c r="B135" s="1" t="s">
        <v>115</v>
      </c>
      <c r="C135" s="23">
        <f>SUM(C4,C10,C15,C21,C23,C26,C35,C37,C39,C41,C43,C45,C56,C58,C63,C65,C69,C73,C75,C102,C104,C107,C110,C113,C119,C124,C127,C129,C132,C134)</f>
        <v>248162121.48000008</v>
      </c>
      <c r="D135" s="72">
        <f>SUM(D4,D10,D15,D21,D23,D26,D35,D37,D39,D41,D43,D45,D56,D58,D63,D65,D67,D69,D73,D75,D78,D102,D104,D107,D110,D113,D119,D124,D127,D129,D132,D134)</f>
        <v>291829322.87</v>
      </c>
      <c r="E135" s="23">
        <f>SUM(E4,E10,E15,E21,E23,E26,E35,E37,E39,E41,E43,E45,E56,E58,E63,E65,E67,E69,E73,E75,E76,E77,E78,E79,E102,E104,E107,E110,E113,E119,E124,E127,E129,E132,E134)</f>
        <v>675766758</v>
      </c>
    </row>
    <row r="136" spans="1:5" x14ac:dyDescent="0.3">
      <c r="D136" s="77"/>
      <c r="E136" s="77"/>
    </row>
    <row r="137" spans="1:5" x14ac:dyDescent="0.3">
      <c r="D137" s="77"/>
      <c r="E137" s="77"/>
    </row>
    <row r="138" spans="1:5" x14ac:dyDescent="0.3">
      <c r="B138" t="s">
        <v>193</v>
      </c>
      <c r="D138" s="77"/>
      <c r="E138" s="77"/>
    </row>
    <row r="139" spans="1:5" x14ac:dyDescent="0.3">
      <c r="D139" s="77"/>
      <c r="E139" s="77"/>
    </row>
    <row r="140" spans="1:5" x14ac:dyDescent="0.3">
      <c r="D140" s="77"/>
      <c r="E140" s="77"/>
    </row>
    <row r="141" spans="1:5" x14ac:dyDescent="0.3">
      <c r="D141" s="77"/>
      <c r="E141" s="77"/>
    </row>
    <row r="142" spans="1:5" x14ac:dyDescent="0.3">
      <c r="D142" s="77"/>
      <c r="E142" s="77"/>
    </row>
    <row r="143" spans="1:5" x14ac:dyDescent="0.3">
      <c r="D143" s="77"/>
      <c r="E143" s="77"/>
    </row>
    <row r="144" spans="1:5" x14ac:dyDescent="0.3">
      <c r="D144" s="77"/>
      <c r="E144" s="77"/>
    </row>
    <row r="145" spans="4:5" x14ac:dyDescent="0.3">
      <c r="D145" s="77"/>
      <c r="E145" s="77"/>
    </row>
    <row r="146" spans="4:5" x14ac:dyDescent="0.3">
      <c r="D146" s="77"/>
      <c r="E146" s="77"/>
    </row>
    <row r="147" spans="4:5" x14ac:dyDescent="0.3">
      <c r="D147" s="77"/>
      <c r="E147" s="77"/>
    </row>
    <row r="148" spans="4:5" x14ac:dyDescent="0.3">
      <c r="D148" s="77"/>
      <c r="E148" s="77"/>
    </row>
    <row r="149" spans="4:5" x14ac:dyDescent="0.3">
      <c r="D149" s="77"/>
      <c r="E149" s="77"/>
    </row>
    <row r="150" spans="4:5" x14ac:dyDescent="0.3">
      <c r="D150" s="77"/>
      <c r="E150" s="77"/>
    </row>
    <row r="151" spans="4:5" x14ac:dyDescent="0.3">
      <c r="D151" s="77"/>
      <c r="E151" s="77"/>
    </row>
    <row r="152" spans="4:5" x14ac:dyDescent="0.3">
      <c r="D152" s="77"/>
      <c r="E152" s="77"/>
    </row>
    <row r="153" spans="4:5" x14ac:dyDescent="0.3">
      <c r="D153" s="77"/>
      <c r="E153" s="77"/>
    </row>
    <row r="154" spans="4:5" x14ac:dyDescent="0.3">
      <c r="D154" s="77"/>
      <c r="E154" s="77"/>
    </row>
    <row r="155" spans="4:5" x14ac:dyDescent="0.3">
      <c r="D155" s="77"/>
      <c r="E155" s="77"/>
    </row>
    <row r="156" spans="4:5" x14ac:dyDescent="0.3">
      <c r="D156" s="77"/>
      <c r="E156" s="77"/>
    </row>
    <row r="157" spans="4:5" x14ac:dyDescent="0.3">
      <c r="D157" s="77"/>
      <c r="E157" s="77"/>
    </row>
    <row r="158" spans="4:5" x14ac:dyDescent="0.3">
      <c r="D158" s="77"/>
      <c r="E158" s="77"/>
    </row>
    <row r="159" spans="4:5" x14ac:dyDescent="0.3">
      <c r="D159" s="77"/>
      <c r="E159" s="77"/>
    </row>
    <row r="160" spans="4:5" x14ac:dyDescent="0.3">
      <c r="E160" s="77"/>
    </row>
    <row r="161" spans="5:5" x14ac:dyDescent="0.3">
      <c r="E161" s="77"/>
    </row>
    <row r="162" spans="5:5" x14ac:dyDescent="0.3">
      <c r="E162" s="77"/>
    </row>
    <row r="163" spans="5:5" x14ac:dyDescent="0.3">
      <c r="E163" s="77"/>
    </row>
    <row r="164" spans="5:5" x14ac:dyDescent="0.3">
      <c r="E164" s="77"/>
    </row>
    <row r="165" spans="5:5" x14ac:dyDescent="0.3">
      <c r="E165" s="77"/>
    </row>
    <row r="166" spans="5:5" x14ac:dyDescent="0.3">
      <c r="E166" s="77"/>
    </row>
    <row r="167" spans="5:5" x14ac:dyDescent="0.3">
      <c r="E167" s="77"/>
    </row>
    <row r="168" spans="5:5" x14ac:dyDescent="0.3">
      <c r="E168" s="77"/>
    </row>
    <row r="169" spans="5:5" x14ac:dyDescent="0.3">
      <c r="E169" s="77"/>
    </row>
    <row r="170" spans="5:5" x14ac:dyDescent="0.3">
      <c r="E170" s="77"/>
    </row>
    <row r="171" spans="5:5" x14ac:dyDescent="0.3">
      <c r="E171" s="77"/>
    </row>
    <row r="172" spans="5:5" x14ac:dyDescent="0.3">
      <c r="E172" s="77"/>
    </row>
    <row r="173" spans="5:5" x14ac:dyDescent="0.3">
      <c r="E173" s="77"/>
    </row>
    <row r="174" spans="5:5" x14ac:dyDescent="0.3">
      <c r="E174" s="77"/>
    </row>
    <row r="175" spans="5:5" x14ac:dyDescent="0.3">
      <c r="E175" s="77"/>
    </row>
    <row r="176" spans="5:5" x14ac:dyDescent="0.3">
      <c r="E176" s="77"/>
    </row>
    <row r="177" spans="5:5" x14ac:dyDescent="0.3">
      <c r="E177" s="77"/>
    </row>
    <row r="178" spans="5:5" x14ac:dyDescent="0.3">
      <c r="E178" s="77"/>
    </row>
    <row r="179" spans="5:5" x14ac:dyDescent="0.3">
      <c r="E179" s="77"/>
    </row>
    <row r="180" spans="5:5" x14ac:dyDescent="0.3">
      <c r="E180" s="77"/>
    </row>
    <row r="181" spans="5:5" x14ac:dyDescent="0.3">
      <c r="E181" s="77"/>
    </row>
    <row r="182" spans="5:5" x14ac:dyDescent="0.3">
      <c r="E182" s="77"/>
    </row>
    <row r="183" spans="5:5" x14ac:dyDescent="0.3">
      <c r="E183" s="77"/>
    </row>
    <row r="184" spans="5:5" x14ac:dyDescent="0.3">
      <c r="E184" s="77"/>
    </row>
    <row r="185" spans="5:5" x14ac:dyDescent="0.3">
      <c r="E185" s="77"/>
    </row>
    <row r="186" spans="5:5" x14ac:dyDescent="0.3">
      <c r="E186" s="77"/>
    </row>
    <row r="187" spans="5:5" x14ac:dyDescent="0.3">
      <c r="E187" s="77"/>
    </row>
    <row r="188" spans="5:5" x14ac:dyDescent="0.3">
      <c r="E188" s="77"/>
    </row>
    <row r="189" spans="5:5" x14ac:dyDescent="0.3">
      <c r="E189" s="77"/>
    </row>
    <row r="190" spans="5:5" x14ac:dyDescent="0.3">
      <c r="E190" s="77"/>
    </row>
    <row r="191" spans="5:5" x14ac:dyDescent="0.3">
      <c r="E191" s="77"/>
    </row>
    <row r="192" spans="5:5" x14ac:dyDescent="0.3">
      <c r="E192" s="77"/>
    </row>
    <row r="193" spans="5:5" x14ac:dyDescent="0.3">
      <c r="E193" s="77"/>
    </row>
    <row r="194" spans="5:5" x14ac:dyDescent="0.3">
      <c r="E194" s="77"/>
    </row>
    <row r="195" spans="5:5" x14ac:dyDescent="0.3">
      <c r="E195" s="77"/>
    </row>
    <row r="196" spans="5:5" x14ac:dyDescent="0.3">
      <c r="E196" s="77"/>
    </row>
    <row r="197" spans="5:5" x14ac:dyDescent="0.3">
      <c r="E197" s="77"/>
    </row>
    <row r="198" spans="5:5" x14ac:dyDescent="0.3">
      <c r="E198" s="77"/>
    </row>
    <row r="199" spans="5:5" x14ac:dyDescent="0.3">
      <c r="E199" s="77"/>
    </row>
    <row r="200" spans="5:5" x14ac:dyDescent="0.3">
      <c r="E200" s="77"/>
    </row>
    <row r="201" spans="5:5" x14ac:dyDescent="0.3">
      <c r="E201" s="77"/>
    </row>
    <row r="202" spans="5:5" x14ac:dyDescent="0.3">
      <c r="E202" s="77"/>
    </row>
    <row r="203" spans="5:5" x14ac:dyDescent="0.3">
      <c r="E203" s="77"/>
    </row>
    <row r="204" spans="5:5" x14ac:dyDescent="0.3">
      <c r="E204" s="77"/>
    </row>
    <row r="205" spans="5:5" x14ac:dyDescent="0.3">
      <c r="E205" s="77"/>
    </row>
    <row r="206" spans="5:5" x14ac:dyDescent="0.3">
      <c r="E206" s="77"/>
    </row>
    <row r="207" spans="5:5" x14ac:dyDescent="0.3">
      <c r="E207" s="77"/>
    </row>
    <row r="208" spans="5:5" x14ac:dyDescent="0.3">
      <c r="E208" s="77"/>
    </row>
    <row r="209" spans="5:5" x14ac:dyDescent="0.3">
      <c r="E209" s="77"/>
    </row>
    <row r="210" spans="5:5" x14ac:dyDescent="0.3">
      <c r="E210" s="77"/>
    </row>
    <row r="211" spans="5:5" x14ac:dyDescent="0.3">
      <c r="E211" s="77"/>
    </row>
    <row r="212" spans="5:5" x14ac:dyDescent="0.3">
      <c r="E212" s="77"/>
    </row>
    <row r="213" spans="5:5" x14ac:dyDescent="0.3">
      <c r="E213" s="77"/>
    </row>
    <row r="214" spans="5:5" x14ac:dyDescent="0.3">
      <c r="E214" s="77"/>
    </row>
    <row r="215" spans="5:5" x14ac:dyDescent="0.3">
      <c r="E215" s="77"/>
    </row>
    <row r="216" spans="5:5" x14ac:dyDescent="0.3">
      <c r="E216" s="77"/>
    </row>
    <row r="217" spans="5:5" x14ac:dyDescent="0.3">
      <c r="E217" s="77"/>
    </row>
    <row r="218" spans="5:5" x14ac:dyDescent="0.3">
      <c r="E218" s="77"/>
    </row>
    <row r="219" spans="5:5" x14ac:dyDescent="0.3">
      <c r="E219" s="77"/>
    </row>
    <row r="220" spans="5:5" x14ac:dyDescent="0.3">
      <c r="E220" s="77"/>
    </row>
    <row r="221" spans="5:5" x14ac:dyDescent="0.3">
      <c r="E221" s="77"/>
    </row>
    <row r="222" spans="5:5" x14ac:dyDescent="0.3">
      <c r="E222" s="77"/>
    </row>
    <row r="223" spans="5:5" x14ac:dyDescent="0.3">
      <c r="E223" s="77"/>
    </row>
    <row r="224" spans="5:5" x14ac:dyDescent="0.3">
      <c r="E224" s="77"/>
    </row>
    <row r="225" spans="5:5" x14ac:dyDescent="0.3">
      <c r="E225" s="77"/>
    </row>
    <row r="226" spans="5:5" x14ac:dyDescent="0.3">
      <c r="E226" s="77"/>
    </row>
    <row r="227" spans="5:5" x14ac:dyDescent="0.3">
      <c r="E227" s="77"/>
    </row>
    <row r="228" spans="5:5" x14ac:dyDescent="0.3">
      <c r="E228" s="77"/>
    </row>
    <row r="229" spans="5:5" x14ac:dyDescent="0.3">
      <c r="E229" s="77"/>
    </row>
    <row r="230" spans="5:5" x14ac:dyDescent="0.3">
      <c r="E230" s="77"/>
    </row>
    <row r="231" spans="5:5" x14ac:dyDescent="0.3">
      <c r="E231" s="77"/>
    </row>
    <row r="232" spans="5:5" x14ac:dyDescent="0.3">
      <c r="E232" s="77"/>
    </row>
    <row r="233" spans="5:5" x14ac:dyDescent="0.3">
      <c r="E233" s="77"/>
    </row>
    <row r="234" spans="5:5" x14ac:dyDescent="0.3">
      <c r="E234" s="77"/>
    </row>
    <row r="235" spans="5:5" x14ac:dyDescent="0.3">
      <c r="E235" s="77"/>
    </row>
    <row r="236" spans="5:5" x14ac:dyDescent="0.3">
      <c r="E236" s="77"/>
    </row>
    <row r="237" spans="5:5" x14ac:dyDescent="0.3">
      <c r="E237" s="77"/>
    </row>
    <row r="238" spans="5:5" x14ac:dyDescent="0.3">
      <c r="E238" s="77"/>
    </row>
    <row r="239" spans="5:5" x14ac:dyDescent="0.3">
      <c r="E239" s="77"/>
    </row>
    <row r="240" spans="5:5" x14ac:dyDescent="0.3">
      <c r="E240" s="77"/>
    </row>
    <row r="241" spans="5:5" x14ac:dyDescent="0.3">
      <c r="E241" s="77"/>
    </row>
    <row r="242" spans="5:5" x14ac:dyDescent="0.3">
      <c r="E242" s="77"/>
    </row>
    <row r="243" spans="5:5" x14ac:dyDescent="0.3">
      <c r="E243" s="77"/>
    </row>
    <row r="244" spans="5:5" x14ac:dyDescent="0.3">
      <c r="E244" s="77"/>
    </row>
    <row r="245" spans="5:5" x14ac:dyDescent="0.3">
      <c r="E245" s="77"/>
    </row>
    <row r="246" spans="5:5" x14ac:dyDescent="0.3">
      <c r="E246" s="77"/>
    </row>
    <row r="247" spans="5:5" x14ac:dyDescent="0.3">
      <c r="E247" s="77"/>
    </row>
    <row r="248" spans="5:5" x14ac:dyDescent="0.3">
      <c r="E248" s="77"/>
    </row>
    <row r="249" spans="5:5" x14ac:dyDescent="0.3">
      <c r="E249" s="77"/>
    </row>
    <row r="250" spans="5:5" x14ac:dyDescent="0.3">
      <c r="E250" s="77"/>
    </row>
    <row r="251" spans="5:5" x14ac:dyDescent="0.3">
      <c r="E251" s="77"/>
    </row>
    <row r="252" spans="5:5" x14ac:dyDescent="0.3">
      <c r="E252" s="77"/>
    </row>
    <row r="253" spans="5:5" x14ac:dyDescent="0.3">
      <c r="E253" s="77"/>
    </row>
    <row r="254" spans="5:5" x14ac:dyDescent="0.3">
      <c r="E254" s="77"/>
    </row>
    <row r="255" spans="5:5" x14ac:dyDescent="0.3">
      <c r="E255" s="77"/>
    </row>
    <row r="256" spans="5:5" x14ac:dyDescent="0.3">
      <c r="E256" s="77"/>
    </row>
    <row r="257" spans="5:5" x14ac:dyDescent="0.3">
      <c r="E257" s="77"/>
    </row>
    <row r="258" spans="5:5" x14ac:dyDescent="0.3">
      <c r="E258" s="77"/>
    </row>
    <row r="259" spans="5:5" x14ac:dyDescent="0.3">
      <c r="E259" s="77"/>
    </row>
    <row r="260" spans="5:5" x14ac:dyDescent="0.3">
      <c r="E260" s="77"/>
    </row>
    <row r="261" spans="5:5" x14ac:dyDescent="0.3">
      <c r="E261" s="77"/>
    </row>
    <row r="262" spans="5:5" x14ac:dyDescent="0.3">
      <c r="E262" s="77"/>
    </row>
    <row r="263" spans="5:5" x14ac:dyDescent="0.3">
      <c r="E263" s="77"/>
    </row>
    <row r="264" spans="5:5" x14ac:dyDescent="0.3">
      <c r="E264" s="77"/>
    </row>
    <row r="265" spans="5:5" x14ac:dyDescent="0.3">
      <c r="E265" s="77"/>
    </row>
    <row r="266" spans="5:5" x14ac:dyDescent="0.3">
      <c r="E266" s="77"/>
    </row>
    <row r="267" spans="5:5" x14ac:dyDescent="0.3">
      <c r="E267" s="77"/>
    </row>
    <row r="268" spans="5:5" x14ac:dyDescent="0.3">
      <c r="E268" s="77"/>
    </row>
    <row r="269" spans="5:5" x14ac:dyDescent="0.3">
      <c r="E269" s="77"/>
    </row>
    <row r="270" spans="5:5" x14ac:dyDescent="0.3">
      <c r="E270" s="77"/>
    </row>
    <row r="271" spans="5:5" x14ac:dyDescent="0.3">
      <c r="E271" s="77"/>
    </row>
    <row r="272" spans="5:5" x14ac:dyDescent="0.3">
      <c r="E272" s="77"/>
    </row>
    <row r="273" spans="5:5" x14ac:dyDescent="0.3">
      <c r="E273" s="77"/>
    </row>
    <row r="274" spans="5:5" x14ac:dyDescent="0.3">
      <c r="E274" s="77"/>
    </row>
    <row r="275" spans="5:5" x14ac:dyDescent="0.3">
      <c r="E275" s="77"/>
    </row>
    <row r="276" spans="5:5" x14ac:dyDescent="0.3">
      <c r="E276" s="77"/>
    </row>
    <row r="277" spans="5:5" x14ac:dyDescent="0.3">
      <c r="E277" s="77"/>
    </row>
    <row r="278" spans="5:5" x14ac:dyDescent="0.3">
      <c r="E278" s="77"/>
    </row>
    <row r="279" spans="5:5" x14ac:dyDescent="0.3">
      <c r="E279" s="77"/>
    </row>
    <row r="280" spans="5:5" x14ac:dyDescent="0.3">
      <c r="E280" s="77"/>
    </row>
    <row r="281" spans="5:5" x14ac:dyDescent="0.3">
      <c r="E281" s="77"/>
    </row>
    <row r="282" spans="5:5" x14ac:dyDescent="0.3">
      <c r="E282" s="77"/>
    </row>
    <row r="283" spans="5:5" x14ac:dyDescent="0.3">
      <c r="E283" s="77"/>
    </row>
    <row r="284" spans="5:5" x14ac:dyDescent="0.3">
      <c r="E284" s="77"/>
    </row>
    <row r="285" spans="5:5" x14ac:dyDescent="0.3">
      <c r="E285" s="77"/>
    </row>
    <row r="286" spans="5:5" x14ac:dyDescent="0.3">
      <c r="E286" s="77"/>
    </row>
    <row r="287" spans="5:5" x14ac:dyDescent="0.3">
      <c r="E287" s="77"/>
    </row>
    <row r="288" spans="5:5" x14ac:dyDescent="0.3">
      <c r="E288" s="77"/>
    </row>
    <row r="289" spans="5:5" x14ac:dyDescent="0.3">
      <c r="E289" s="77"/>
    </row>
    <row r="290" spans="5:5" x14ac:dyDescent="0.3">
      <c r="E290" s="77"/>
    </row>
    <row r="291" spans="5:5" x14ac:dyDescent="0.3">
      <c r="E291" s="77"/>
    </row>
    <row r="292" spans="5:5" x14ac:dyDescent="0.3">
      <c r="E292" s="77"/>
    </row>
    <row r="293" spans="5:5" x14ac:dyDescent="0.3">
      <c r="E293" s="77"/>
    </row>
    <row r="294" spans="5:5" x14ac:dyDescent="0.3">
      <c r="E294" s="77"/>
    </row>
    <row r="295" spans="5:5" x14ac:dyDescent="0.3">
      <c r="E295" s="77"/>
    </row>
    <row r="296" spans="5:5" x14ac:dyDescent="0.3">
      <c r="E296" s="77"/>
    </row>
    <row r="297" spans="5:5" x14ac:dyDescent="0.3">
      <c r="E297" s="77"/>
    </row>
    <row r="298" spans="5:5" x14ac:dyDescent="0.3">
      <c r="E298" s="77"/>
    </row>
    <row r="299" spans="5:5" x14ac:dyDescent="0.3">
      <c r="E299" s="77"/>
    </row>
    <row r="300" spans="5:5" x14ac:dyDescent="0.3">
      <c r="E300" s="77"/>
    </row>
    <row r="301" spans="5:5" x14ac:dyDescent="0.3">
      <c r="E301" s="77"/>
    </row>
    <row r="302" spans="5:5" x14ac:dyDescent="0.3">
      <c r="E302" s="77"/>
    </row>
    <row r="303" spans="5:5" x14ac:dyDescent="0.3">
      <c r="E303" s="77"/>
    </row>
    <row r="304" spans="5:5" x14ac:dyDescent="0.3">
      <c r="E304" s="77"/>
    </row>
    <row r="305" spans="5:5" x14ac:dyDescent="0.3">
      <c r="E305" s="77"/>
    </row>
    <row r="306" spans="5:5" x14ac:dyDescent="0.3">
      <c r="E306" s="77"/>
    </row>
    <row r="307" spans="5:5" x14ac:dyDescent="0.3">
      <c r="E307" s="77"/>
    </row>
    <row r="308" spans="5:5" x14ac:dyDescent="0.3">
      <c r="E308" s="77"/>
    </row>
    <row r="309" spans="5:5" x14ac:dyDescent="0.3">
      <c r="E309" s="77"/>
    </row>
    <row r="310" spans="5:5" x14ac:dyDescent="0.3">
      <c r="E310" s="77"/>
    </row>
    <row r="311" spans="5:5" x14ac:dyDescent="0.3">
      <c r="E311" s="77"/>
    </row>
    <row r="312" spans="5:5" x14ac:dyDescent="0.3">
      <c r="E312" s="77"/>
    </row>
    <row r="313" spans="5:5" x14ac:dyDescent="0.3">
      <c r="E313" s="77"/>
    </row>
    <row r="314" spans="5:5" x14ac:dyDescent="0.3">
      <c r="E314" s="77"/>
    </row>
    <row r="315" spans="5:5" x14ac:dyDescent="0.3">
      <c r="E315" s="77"/>
    </row>
    <row r="316" spans="5:5" x14ac:dyDescent="0.3">
      <c r="E316" s="77"/>
    </row>
    <row r="317" spans="5:5" x14ac:dyDescent="0.3">
      <c r="E317" s="77"/>
    </row>
    <row r="318" spans="5:5" x14ac:dyDescent="0.3">
      <c r="E318" s="77"/>
    </row>
    <row r="319" spans="5:5" x14ac:dyDescent="0.3">
      <c r="E319" s="77"/>
    </row>
    <row r="320" spans="5:5" x14ac:dyDescent="0.3">
      <c r="E320" s="77"/>
    </row>
    <row r="321" spans="5:5" x14ac:dyDescent="0.3">
      <c r="E321" s="77"/>
    </row>
    <row r="322" spans="5:5" x14ac:dyDescent="0.3">
      <c r="E322" s="77"/>
    </row>
    <row r="323" spans="5:5" x14ac:dyDescent="0.3">
      <c r="E323" s="77"/>
    </row>
    <row r="324" spans="5:5" x14ac:dyDescent="0.3">
      <c r="E324" s="77"/>
    </row>
    <row r="325" spans="5:5" x14ac:dyDescent="0.3">
      <c r="E325" s="77"/>
    </row>
    <row r="326" spans="5:5" x14ac:dyDescent="0.3">
      <c r="E326" s="77"/>
    </row>
    <row r="327" spans="5:5" x14ac:dyDescent="0.3">
      <c r="E327" s="77"/>
    </row>
    <row r="328" spans="5:5" x14ac:dyDescent="0.3">
      <c r="E328" s="77"/>
    </row>
    <row r="329" spans="5:5" x14ac:dyDescent="0.3">
      <c r="E329" s="77"/>
    </row>
    <row r="330" spans="5:5" x14ac:dyDescent="0.3">
      <c r="E330" s="77"/>
    </row>
    <row r="331" spans="5:5" x14ac:dyDescent="0.3">
      <c r="E331" s="77"/>
    </row>
    <row r="332" spans="5:5" x14ac:dyDescent="0.3">
      <c r="E332" s="77"/>
    </row>
    <row r="333" spans="5:5" x14ac:dyDescent="0.3">
      <c r="E333" s="77"/>
    </row>
    <row r="334" spans="5:5" x14ac:dyDescent="0.3">
      <c r="E334" s="77"/>
    </row>
    <row r="335" spans="5:5" x14ac:dyDescent="0.3">
      <c r="E335" s="77"/>
    </row>
    <row r="336" spans="5:5" x14ac:dyDescent="0.3">
      <c r="E336" s="77"/>
    </row>
    <row r="337" spans="5:5" x14ac:dyDescent="0.3">
      <c r="E337" s="77"/>
    </row>
    <row r="338" spans="5:5" x14ac:dyDescent="0.3">
      <c r="E338" s="77"/>
    </row>
    <row r="339" spans="5:5" x14ac:dyDescent="0.3">
      <c r="E339" s="77"/>
    </row>
    <row r="340" spans="5:5" x14ac:dyDescent="0.3">
      <c r="E340" s="77"/>
    </row>
    <row r="341" spans="5:5" x14ac:dyDescent="0.3">
      <c r="E341" s="77"/>
    </row>
    <row r="342" spans="5:5" x14ac:dyDescent="0.3">
      <c r="E342" s="77"/>
    </row>
    <row r="343" spans="5:5" x14ac:dyDescent="0.3">
      <c r="E343" s="77"/>
    </row>
    <row r="344" spans="5:5" x14ac:dyDescent="0.3">
      <c r="E344" s="77"/>
    </row>
    <row r="345" spans="5:5" x14ac:dyDescent="0.3">
      <c r="E345" s="77"/>
    </row>
    <row r="346" spans="5:5" x14ac:dyDescent="0.3">
      <c r="E346" s="77"/>
    </row>
    <row r="347" spans="5:5" x14ac:dyDescent="0.3">
      <c r="E347" s="77"/>
    </row>
    <row r="348" spans="5:5" x14ac:dyDescent="0.3">
      <c r="E348" s="77"/>
    </row>
    <row r="349" spans="5:5" x14ac:dyDescent="0.3">
      <c r="E349" s="77"/>
    </row>
    <row r="350" spans="5:5" x14ac:dyDescent="0.3">
      <c r="E350" s="77"/>
    </row>
    <row r="351" spans="5:5" x14ac:dyDescent="0.3">
      <c r="E351" s="77"/>
    </row>
    <row r="352" spans="5:5" x14ac:dyDescent="0.3">
      <c r="E352" s="77"/>
    </row>
    <row r="353" spans="5:5" x14ac:dyDescent="0.3">
      <c r="E353" s="77"/>
    </row>
    <row r="354" spans="5:5" x14ac:dyDescent="0.3">
      <c r="E354" s="77"/>
    </row>
    <row r="355" spans="5:5" x14ac:dyDescent="0.3">
      <c r="E355" s="77"/>
    </row>
    <row r="356" spans="5:5" x14ac:dyDescent="0.3">
      <c r="E356" s="77"/>
    </row>
    <row r="357" spans="5:5" x14ac:dyDescent="0.3">
      <c r="E357" s="77"/>
    </row>
    <row r="358" spans="5:5" x14ac:dyDescent="0.3">
      <c r="E358" s="77"/>
    </row>
    <row r="359" spans="5:5" x14ac:dyDescent="0.3">
      <c r="E359" s="77"/>
    </row>
    <row r="360" spans="5:5" x14ac:dyDescent="0.3">
      <c r="E360" s="77"/>
    </row>
    <row r="361" spans="5:5" x14ac:dyDescent="0.3">
      <c r="E361" s="77"/>
    </row>
    <row r="362" spans="5:5" x14ac:dyDescent="0.3">
      <c r="E362" s="77"/>
    </row>
    <row r="363" spans="5:5" x14ac:dyDescent="0.3">
      <c r="E363" s="77"/>
    </row>
    <row r="364" spans="5:5" x14ac:dyDescent="0.3">
      <c r="E364" s="77"/>
    </row>
    <row r="365" spans="5:5" x14ac:dyDescent="0.3">
      <c r="E365" s="77"/>
    </row>
    <row r="366" spans="5:5" x14ac:dyDescent="0.3">
      <c r="E366" s="77"/>
    </row>
    <row r="367" spans="5:5" x14ac:dyDescent="0.3">
      <c r="E367" s="77"/>
    </row>
    <row r="368" spans="5:5" x14ac:dyDescent="0.3">
      <c r="E368" s="77"/>
    </row>
    <row r="369" spans="5:5" x14ac:dyDescent="0.3">
      <c r="E369" s="77"/>
    </row>
    <row r="370" spans="5:5" x14ac:dyDescent="0.3">
      <c r="E370" s="77"/>
    </row>
    <row r="371" spans="5:5" x14ac:dyDescent="0.3">
      <c r="E371" s="77"/>
    </row>
    <row r="372" spans="5:5" x14ac:dyDescent="0.3">
      <c r="E372" s="77"/>
    </row>
    <row r="373" spans="5:5" x14ac:dyDescent="0.3">
      <c r="E373" s="77"/>
    </row>
    <row r="374" spans="5:5" x14ac:dyDescent="0.3">
      <c r="E374" s="77"/>
    </row>
    <row r="375" spans="5:5" x14ac:dyDescent="0.3">
      <c r="E375" s="77"/>
    </row>
    <row r="376" spans="5:5" x14ac:dyDescent="0.3">
      <c r="E376" s="77"/>
    </row>
    <row r="377" spans="5:5" x14ac:dyDescent="0.3">
      <c r="E377" s="77"/>
    </row>
    <row r="378" spans="5:5" x14ac:dyDescent="0.3">
      <c r="E378" s="77"/>
    </row>
    <row r="379" spans="5:5" x14ac:dyDescent="0.3">
      <c r="E379" s="77"/>
    </row>
    <row r="380" spans="5:5" x14ac:dyDescent="0.3">
      <c r="E380" s="77"/>
    </row>
    <row r="381" spans="5:5" x14ac:dyDescent="0.3">
      <c r="E381" s="77"/>
    </row>
    <row r="382" spans="5:5" x14ac:dyDescent="0.3">
      <c r="E382" s="77"/>
    </row>
    <row r="383" spans="5:5" x14ac:dyDescent="0.3">
      <c r="E383" s="77"/>
    </row>
    <row r="384" spans="5:5" x14ac:dyDescent="0.3">
      <c r="E384" s="77"/>
    </row>
    <row r="385" spans="5:5" x14ac:dyDescent="0.3">
      <c r="E385" s="77"/>
    </row>
    <row r="386" spans="5:5" x14ac:dyDescent="0.3">
      <c r="E386" s="77"/>
    </row>
    <row r="387" spans="5:5" x14ac:dyDescent="0.3">
      <c r="E387" s="77"/>
    </row>
    <row r="388" spans="5:5" x14ac:dyDescent="0.3">
      <c r="E388" s="77"/>
    </row>
    <row r="389" spans="5:5" x14ac:dyDescent="0.3">
      <c r="E389" s="77"/>
    </row>
    <row r="390" spans="5:5" x14ac:dyDescent="0.3">
      <c r="E390" s="77"/>
    </row>
    <row r="391" spans="5:5" x14ac:dyDescent="0.3">
      <c r="E391" s="77"/>
    </row>
    <row r="392" spans="5:5" x14ac:dyDescent="0.3">
      <c r="E392" s="77"/>
    </row>
    <row r="393" spans="5:5" x14ac:dyDescent="0.3">
      <c r="E393" s="77"/>
    </row>
    <row r="394" spans="5:5" x14ac:dyDescent="0.3">
      <c r="E394" s="77"/>
    </row>
    <row r="395" spans="5:5" x14ac:dyDescent="0.3">
      <c r="E395" s="77"/>
    </row>
    <row r="396" spans="5:5" x14ac:dyDescent="0.3">
      <c r="E396" s="77"/>
    </row>
    <row r="397" spans="5:5" x14ac:dyDescent="0.3">
      <c r="E397" s="77"/>
    </row>
    <row r="398" spans="5:5" x14ac:dyDescent="0.3">
      <c r="E398" s="77"/>
    </row>
    <row r="399" spans="5:5" x14ac:dyDescent="0.3">
      <c r="E399" s="77"/>
    </row>
    <row r="400" spans="5:5" x14ac:dyDescent="0.3">
      <c r="E400" s="77"/>
    </row>
    <row r="401" spans="5:5" x14ac:dyDescent="0.3">
      <c r="E401" s="77"/>
    </row>
    <row r="402" spans="5:5" x14ac:dyDescent="0.3">
      <c r="E402" s="77"/>
    </row>
    <row r="403" spans="5:5" x14ac:dyDescent="0.3">
      <c r="E403" s="77"/>
    </row>
    <row r="404" spans="5:5" x14ac:dyDescent="0.3">
      <c r="E404" s="77"/>
    </row>
    <row r="405" spans="5:5" x14ac:dyDescent="0.3">
      <c r="E405" s="77"/>
    </row>
    <row r="406" spans="5:5" x14ac:dyDescent="0.3">
      <c r="E406" s="77"/>
    </row>
    <row r="407" spans="5:5" x14ac:dyDescent="0.3">
      <c r="E407" s="77"/>
    </row>
    <row r="408" spans="5:5" x14ac:dyDescent="0.3">
      <c r="E408" s="77"/>
    </row>
    <row r="409" spans="5:5" x14ac:dyDescent="0.3">
      <c r="E409" s="77"/>
    </row>
    <row r="410" spans="5:5" x14ac:dyDescent="0.3">
      <c r="E410" s="77"/>
    </row>
    <row r="411" spans="5:5" x14ac:dyDescent="0.3">
      <c r="E411" s="77"/>
    </row>
    <row r="412" spans="5:5" x14ac:dyDescent="0.3">
      <c r="E412" s="77"/>
    </row>
    <row r="413" spans="5:5" x14ac:dyDescent="0.3">
      <c r="E413" s="77"/>
    </row>
    <row r="414" spans="5:5" x14ac:dyDescent="0.3">
      <c r="E414" s="77"/>
    </row>
    <row r="415" spans="5:5" x14ac:dyDescent="0.3">
      <c r="E415" s="77"/>
    </row>
    <row r="416" spans="5:5" x14ac:dyDescent="0.3">
      <c r="E416" s="77"/>
    </row>
    <row r="417" spans="5:5" x14ac:dyDescent="0.3">
      <c r="E417" s="77"/>
    </row>
    <row r="418" spans="5:5" x14ac:dyDescent="0.3">
      <c r="E418" s="77"/>
    </row>
    <row r="419" spans="5:5" x14ac:dyDescent="0.3">
      <c r="E419" s="77"/>
    </row>
    <row r="420" spans="5:5" x14ac:dyDescent="0.3">
      <c r="E420" s="77"/>
    </row>
    <row r="421" spans="5:5" x14ac:dyDescent="0.3">
      <c r="E421" s="77"/>
    </row>
    <row r="422" spans="5:5" x14ac:dyDescent="0.3">
      <c r="E422" s="77"/>
    </row>
    <row r="423" spans="5:5" x14ac:dyDescent="0.3">
      <c r="E423" s="77"/>
    </row>
    <row r="424" spans="5:5" x14ac:dyDescent="0.3">
      <c r="E424" s="77"/>
    </row>
    <row r="425" spans="5:5" x14ac:dyDescent="0.3">
      <c r="E425" s="77"/>
    </row>
    <row r="426" spans="5:5" x14ac:dyDescent="0.3">
      <c r="E426" s="77"/>
    </row>
    <row r="427" spans="5:5" x14ac:dyDescent="0.3">
      <c r="E427" s="77"/>
    </row>
    <row r="428" spans="5:5" x14ac:dyDescent="0.3">
      <c r="E428" s="77"/>
    </row>
    <row r="429" spans="5:5" x14ac:dyDescent="0.3">
      <c r="E429" s="77"/>
    </row>
    <row r="430" spans="5:5" x14ac:dyDescent="0.3">
      <c r="E430" s="77"/>
    </row>
    <row r="431" spans="5:5" x14ac:dyDescent="0.3">
      <c r="E431" s="77"/>
    </row>
    <row r="432" spans="5:5" x14ac:dyDescent="0.3">
      <c r="E432" s="77"/>
    </row>
    <row r="433" spans="5:5" x14ac:dyDescent="0.3">
      <c r="E433" s="77"/>
    </row>
    <row r="434" spans="5:5" x14ac:dyDescent="0.3">
      <c r="E434" s="77"/>
    </row>
    <row r="435" spans="5:5" x14ac:dyDescent="0.3">
      <c r="E435" s="77"/>
    </row>
    <row r="436" spans="5:5" x14ac:dyDescent="0.3">
      <c r="E436" s="77"/>
    </row>
    <row r="437" spans="5:5" x14ac:dyDescent="0.3">
      <c r="E437" s="77"/>
    </row>
    <row r="438" spans="5:5" x14ac:dyDescent="0.3">
      <c r="E438" s="77"/>
    </row>
    <row r="439" spans="5:5" x14ac:dyDescent="0.3">
      <c r="E439" s="77"/>
    </row>
    <row r="440" spans="5:5" x14ac:dyDescent="0.3">
      <c r="E440" s="77"/>
    </row>
    <row r="441" spans="5:5" x14ac:dyDescent="0.3">
      <c r="E441" s="77"/>
    </row>
    <row r="442" spans="5:5" x14ac:dyDescent="0.3">
      <c r="E442" s="77"/>
    </row>
    <row r="443" spans="5:5" x14ac:dyDescent="0.3">
      <c r="E443" s="77"/>
    </row>
    <row r="444" spans="5:5" x14ac:dyDescent="0.3">
      <c r="E444" s="77"/>
    </row>
    <row r="445" spans="5:5" x14ac:dyDescent="0.3">
      <c r="E445" s="77"/>
    </row>
    <row r="446" spans="5:5" x14ac:dyDescent="0.3">
      <c r="E446" s="77"/>
    </row>
    <row r="447" spans="5:5" x14ac:dyDescent="0.3">
      <c r="E447" s="77"/>
    </row>
    <row r="448" spans="5:5" x14ac:dyDescent="0.3">
      <c r="E448" s="77"/>
    </row>
    <row r="449" spans="5:5" x14ac:dyDescent="0.3">
      <c r="E449" s="77"/>
    </row>
    <row r="450" spans="5:5" x14ac:dyDescent="0.3">
      <c r="E450" s="77"/>
    </row>
    <row r="451" spans="5:5" x14ac:dyDescent="0.3">
      <c r="E451" s="77"/>
    </row>
    <row r="452" spans="5:5" x14ac:dyDescent="0.3">
      <c r="E452" s="77"/>
    </row>
    <row r="453" spans="5:5" x14ac:dyDescent="0.3">
      <c r="E453" s="77"/>
    </row>
    <row r="454" spans="5:5" x14ac:dyDescent="0.3">
      <c r="E454" s="77"/>
    </row>
    <row r="455" spans="5:5" x14ac:dyDescent="0.3">
      <c r="E455" s="77"/>
    </row>
    <row r="456" spans="5:5" x14ac:dyDescent="0.3">
      <c r="E456" s="77"/>
    </row>
    <row r="457" spans="5:5" x14ac:dyDescent="0.3">
      <c r="E457" s="77"/>
    </row>
    <row r="458" spans="5:5" x14ac:dyDescent="0.3">
      <c r="E458" s="77"/>
    </row>
    <row r="459" spans="5:5" x14ac:dyDescent="0.3">
      <c r="E459" s="77"/>
    </row>
    <row r="460" spans="5:5" x14ac:dyDescent="0.3">
      <c r="E460" s="77"/>
    </row>
    <row r="461" spans="5:5" x14ac:dyDescent="0.3">
      <c r="E461" s="77"/>
    </row>
    <row r="462" spans="5:5" x14ac:dyDescent="0.3">
      <c r="E462" s="77"/>
    </row>
    <row r="463" spans="5:5" x14ac:dyDescent="0.3">
      <c r="E463" s="77"/>
    </row>
    <row r="464" spans="5:5" x14ac:dyDescent="0.3">
      <c r="E464" s="77"/>
    </row>
    <row r="465" spans="5:5" x14ac:dyDescent="0.3">
      <c r="E465" s="77"/>
    </row>
    <row r="466" spans="5:5" x14ac:dyDescent="0.3">
      <c r="E466" s="77"/>
    </row>
    <row r="467" spans="5:5" x14ac:dyDescent="0.3">
      <c r="E467" s="77"/>
    </row>
    <row r="468" spans="5:5" x14ac:dyDescent="0.3">
      <c r="E468" s="77"/>
    </row>
    <row r="469" spans="5:5" x14ac:dyDescent="0.3">
      <c r="E469" s="77"/>
    </row>
    <row r="470" spans="5:5" x14ac:dyDescent="0.3">
      <c r="E470" s="77"/>
    </row>
    <row r="471" spans="5:5" x14ac:dyDescent="0.3">
      <c r="E471" s="77"/>
    </row>
    <row r="472" spans="5:5" x14ac:dyDescent="0.3">
      <c r="E472" s="77"/>
    </row>
    <row r="473" spans="5:5" x14ac:dyDescent="0.3">
      <c r="E473" s="77"/>
    </row>
    <row r="474" spans="5:5" x14ac:dyDescent="0.3">
      <c r="E474" s="77"/>
    </row>
    <row r="475" spans="5:5" x14ac:dyDescent="0.3">
      <c r="E475" s="77"/>
    </row>
    <row r="476" spans="5:5" x14ac:dyDescent="0.3">
      <c r="E476" s="77"/>
    </row>
    <row r="477" spans="5:5" x14ac:dyDescent="0.3">
      <c r="E477" s="77"/>
    </row>
    <row r="478" spans="5:5" x14ac:dyDescent="0.3">
      <c r="E478" s="77"/>
    </row>
    <row r="479" spans="5:5" x14ac:dyDescent="0.3">
      <c r="E479" s="77"/>
    </row>
    <row r="480" spans="5:5" x14ac:dyDescent="0.3">
      <c r="E480" s="77"/>
    </row>
    <row r="481" spans="5:5" x14ac:dyDescent="0.3">
      <c r="E481" s="77"/>
    </row>
    <row r="482" spans="5:5" x14ac:dyDescent="0.3">
      <c r="E482" s="77"/>
    </row>
    <row r="483" spans="5:5" x14ac:dyDescent="0.3">
      <c r="E483" s="77"/>
    </row>
    <row r="484" spans="5:5" x14ac:dyDescent="0.3">
      <c r="E484" s="77"/>
    </row>
    <row r="485" spans="5:5" x14ac:dyDescent="0.3">
      <c r="E485" s="77"/>
    </row>
    <row r="486" spans="5:5" x14ac:dyDescent="0.3">
      <c r="E486" s="77"/>
    </row>
    <row r="487" spans="5:5" x14ac:dyDescent="0.3">
      <c r="E487" s="77"/>
    </row>
    <row r="488" spans="5:5" x14ac:dyDescent="0.3">
      <c r="E488" s="77"/>
    </row>
    <row r="489" spans="5:5" x14ac:dyDescent="0.3">
      <c r="E489" s="77"/>
    </row>
    <row r="490" spans="5:5" x14ac:dyDescent="0.3">
      <c r="E490" s="77"/>
    </row>
    <row r="491" spans="5:5" x14ac:dyDescent="0.3">
      <c r="E491" s="77"/>
    </row>
    <row r="492" spans="5:5" x14ac:dyDescent="0.3">
      <c r="E492" s="77"/>
    </row>
    <row r="493" spans="5:5" x14ac:dyDescent="0.3">
      <c r="E493" s="77"/>
    </row>
    <row r="494" spans="5:5" x14ac:dyDescent="0.3">
      <c r="E494" s="77"/>
    </row>
    <row r="495" spans="5:5" x14ac:dyDescent="0.3">
      <c r="E495" s="77"/>
    </row>
    <row r="496" spans="5:5" x14ac:dyDescent="0.3">
      <c r="E496" s="77"/>
    </row>
    <row r="497" spans="5:5" x14ac:dyDescent="0.3">
      <c r="E497" s="77"/>
    </row>
    <row r="498" spans="5:5" x14ac:dyDescent="0.3">
      <c r="E498" s="77"/>
    </row>
    <row r="499" spans="5:5" x14ac:dyDescent="0.3">
      <c r="E499" s="77"/>
    </row>
    <row r="500" spans="5:5" x14ac:dyDescent="0.3">
      <c r="E500" s="77"/>
    </row>
    <row r="501" spans="5:5" x14ac:dyDescent="0.3">
      <c r="E501" s="77"/>
    </row>
    <row r="502" spans="5:5" x14ac:dyDescent="0.3">
      <c r="E502" s="77"/>
    </row>
    <row r="503" spans="5:5" x14ac:dyDescent="0.3">
      <c r="E503" s="77"/>
    </row>
    <row r="504" spans="5:5" x14ac:dyDescent="0.3">
      <c r="E504" s="77"/>
    </row>
    <row r="505" spans="5:5" x14ac:dyDescent="0.3">
      <c r="E505" s="77"/>
    </row>
    <row r="506" spans="5:5" x14ac:dyDescent="0.3">
      <c r="E506" s="77"/>
    </row>
    <row r="507" spans="5:5" x14ac:dyDescent="0.3">
      <c r="E507" s="77"/>
    </row>
    <row r="508" spans="5:5" x14ac:dyDescent="0.3">
      <c r="E508" s="77"/>
    </row>
    <row r="509" spans="5:5" x14ac:dyDescent="0.3">
      <c r="E509" s="77"/>
    </row>
    <row r="510" spans="5:5" x14ac:dyDescent="0.3">
      <c r="E510" s="77"/>
    </row>
    <row r="511" spans="5:5" x14ac:dyDescent="0.3">
      <c r="E511" s="77"/>
    </row>
    <row r="512" spans="5:5" x14ac:dyDescent="0.3">
      <c r="E512" s="77"/>
    </row>
    <row r="513" spans="5:5" x14ac:dyDescent="0.3">
      <c r="E513" s="77"/>
    </row>
    <row r="514" spans="5:5" x14ac:dyDescent="0.3">
      <c r="E514" s="77"/>
    </row>
    <row r="515" spans="5:5" x14ac:dyDescent="0.3">
      <c r="E515" s="77"/>
    </row>
    <row r="516" spans="5:5" x14ac:dyDescent="0.3">
      <c r="E516" s="77"/>
    </row>
    <row r="517" spans="5:5" x14ac:dyDescent="0.3">
      <c r="E517" s="77"/>
    </row>
    <row r="518" spans="5:5" x14ac:dyDescent="0.3">
      <c r="E518" s="77"/>
    </row>
    <row r="519" spans="5:5" x14ac:dyDescent="0.3">
      <c r="E519" s="77"/>
    </row>
    <row r="520" spans="5:5" x14ac:dyDescent="0.3">
      <c r="E520" s="77"/>
    </row>
    <row r="521" spans="5:5" x14ac:dyDescent="0.3">
      <c r="E521" s="77"/>
    </row>
    <row r="522" spans="5:5" x14ac:dyDescent="0.3">
      <c r="E522" s="77"/>
    </row>
    <row r="523" spans="5:5" x14ac:dyDescent="0.3">
      <c r="E523" s="77"/>
    </row>
    <row r="524" spans="5:5" x14ac:dyDescent="0.3">
      <c r="E524" s="77"/>
    </row>
    <row r="525" spans="5:5" x14ac:dyDescent="0.3">
      <c r="E525" s="77"/>
    </row>
    <row r="526" spans="5:5" x14ac:dyDescent="0.3">
      <c r="E526" s="77"/>
    </row>
    <row r="527" spans="5:5" x14ac:dyDescent="0.3">
      <c r="E527" s="77"/>
    </row>
    <row r="528" spans="5:5" x14ac:dyDescent="0.3">
      <c r="E528" s="77"/>
    </row>
    <row r="529" spans="5:5" x14ac:dyDescent="0.3">
      <c r="E529" s="77"/>
    </row>
    <row r="530" spans="5:5" x14ac:dyDescent="0.3">
      <c r="E530" s="77"/>
    </row>
    <row r="531" spans="5:5" x14ac:dyDescent="0.3">
      <c r="E531" s="77"/>
    </row>
    <row r="532" spans="5:5" x14ac:dyDescent="0.3">
      <c r="E532" s="77"/>
    </row>
    <row r="533" spans="5:5" x14ac:dyDescent="0.3">
      <c r="E533" s="77"/>
    </row>
    <row r="534" spans="5:5" x14ac:dyDescent="0.3">
      <c r="E534" s="77"/>
    </row>
    <row r="535" spans="5:5" x14ac:dyDescent="0.3">
      <c r="E535" s="77"/>
    </row>
    <row r="536" spans="5:5" x14ac:dyDescent="0.3">
      <c r="E536" s="77"/>
    </row>
    <row r="537" spans="5:5" x14ac:dyDescent="0.3">
      <c r="E537" s="77"/>
    </row>
    <row r="538" spans="5:5" x14ac:dyDescent="0.3">
      <c r="E538" s="77"/>
    </row>
    <row r="539" spans="5:5" x14ac:dyDescent="0.3">
      <c r="E539" s="77"/>
    </row>
    <row r="540" spans="5:5" x14ac:dyDescent="0.3">
      <c r="E540" s="77"/>
    </row>
    <row r="541" spans="5:5" x14ac:dyDescent="0.3">
      <c r="E541" s="77"/>
    </row>
    <row r="542" spans="5:5" x14ac:dyDescent="0.3">
      <c r="E542" s="77"/>
    </row>
    <row r="543" spans="5:5" x14ac:dyDescent="0.3">
      <c r="E543" s="77"/>
    </row>
    <row r="544" spans="5:5" x14ac:dyDescent="0.3">
      <c r="E544" s="77"/>
    </row>
    <row r="545" spans="5:5" x14ac:dyDescent="0.3">
      <c r="E545" s="77"/>
    </row>
    <row r="546" spans="5:5" x14ac:dyDescent="0.3">
      <c r="E546" s="77"/>
    </row>
    <row r="547" spans="5:5" x14ac:dyDescent="0.3">
      <c r="E547" s="77"/>
    </row>
    <row r="548" spans="5:5" x14ac:dyDescent="0.3">
      <c r="E548" s="77"/>
    </row>
    <row r="549" spans="5:5" x14ac:dyDescent="0.3">
      <c r="E549" s="77"/>
    </row>
    <row r="550" spans="5:5" x14ac:dyDescent="0.3">
      <c r="E550" s="77"/>
    </row>
    <row r="551" spans="5:5" x14ac:dyDescent="0.3">
      <c r="E551" s="77"/>
    </row>
    <row r="552" spans="5:5" x14ac:dyDescent="0.3">
      <c r="E552" s="77"/>
    </row>
    <row r="553" spans="5:5" x14ac:dyDescent="0.3">
      <c r="E553" s="77"/>
    </row>
    <row r="554" spans="5:5" x14ac:dyDescent="0.3">
      <c r="E554" s="77"/>
    </row>
    <row r="555" spans="5:5" x14ac:dyDescent="0.3">
      <c r="E555" s="77"/>
    </row>
    <row r="556" spans="5:5" x14ac:dyDescent="0.3">
      <c r="E556" s="77"/>
    </row>
    <row r="557" spans="5:5" x14ac:dyDescent="0.3">
      <c r="E557" s="77"/>
    </row>
    <row r="558" spans="5:5" x14ac:dyDescent="0.3">
      <c r="E558" s="77"/>
    </row>
    <row r="559" spans="5:5" x14ac:dyDescent="0.3">
      <c r="E559" s="77"/>
    </row>
    <row r="560" spans="5:5" x14ac:dyDescent="0.3">
      <c r="E560" s="77"/>
    </row>
    <row r="561" spans="5:5" x14ac:dyDescent="0.3">
      <c r="E561" s="77"/>
    </row>
    <row r="562" spans="5:5" x14ac:dyDescent="0.3">
      <c r="E562" s="77"/>
    </row>
    <row r="563" spans="5:5" x14ac:dyDescent="0.3">
      <c r="E563" s="77"/>
    </row>
    <row r="564" spans="5:5" x14ac:dyDescent="0.3">
      <c r="E564" s="77"/>
    </row>
    <row r="565" spans="5:5" x14ac:dyDescent="0.3">
      <c r="E565" s="77"/>
    </row>
    <row r="566" spans="5:5" x14ac:dyDescent="0.3">
      <c r="E566" s="77"/>
    </row>
    <row r="567" spans="5:5" x14ac:dyDescent="0.3">
      <c r="E567" s="77"/>
    </row>
    <row r="568" spans="5:5" x14ac:dyDescent="0.3">
      <c r="E568" s="77"/>
    </row>
    <row r="569" spans="5:5" x14ac:dyDescent="0.3">
      <c r="E569" s="77"/>
    </row>
    <row r="570" spans="5:5" x14ac:dyDescent="0.3">
      <c r="E570" s="77"/>
    </row>
    <row r="571" spans="5:5" x14ac:dyDescent="0.3">
      <c r="E571" s="77"/>
    </row>
    <row r="572" spans="5:5" x14ac:dyDescent="0.3">
      <c r="E572" s="77"/>
    </row>
    <row r="573" spans="5:5" x14ac:dyDescent="0.3">
      <c r="E573" s="77"/>
    </row>
    <row r="574" spans="5:5" x14ac:dyDescent="0.3">
      <c r="E574" s="77"/>
    </row>
    <row r="575" spans="5:5" x14ac:dyDescent="0.3">
      <c r="E575" s="77"/>
    </row>
    <row r="576" spans="5:5" x14ac:dyDescent="0.3">
      <c r="E576" s="77"/>
    </row>
    <row r="577" spans="5:5" x14ac:dyDescent="0.3">
      <c r="E577" s="77"/>
    </row>
    <row r="578" spans="5:5" x14ac:dyDescent="0.3">
      <c r="E578" s="77"/>
    </row>
    <row r="579" spans="5:5" x14ac:dyDescent="0.3">
      <c r="E579" s="77"/>
    </row>
    <row r="580" spans="5:5" x14ac:dyDescent="0.3">
      <c r="E580" s="77"/>
    </row>
    <row r="581" spans="5:5" x14ac:dyDescent="0.3">
      <c r="E581" s="77"/>
    </row>
    <row r="582" spans="5:5" x14ac:dyDescent="0.3">
      <c r="E582" s="77"/>
    </row>
    <row r="583" spans="5:5" x14ac:dyDescent="0.3">
      <c r="E583" s="77"/>
    </row>
    <row r="584" spans="5:5" x14ac:dyDescent="0.3">
      <c r="E584" s="77"/>
    </row>
    <row r="585" spans="5:5" x14ac:dyDescent="0.3">
      <c r="E585" s="77"/>
    </row>
    <row r="586" spans="5:5" x14ac:dyDescent="0.3">
      <c r="E586" s="77"/>
    </row>
    <row r="587" spans="5:5" x14ac:dyDescent="0.3">
      <c r="E587" s="77"/>
    </row>
    <row r="588" spans="5:5" x14ac:dyDescent="0.3">
      <c r="E588" s="77"/>
    </row>
    <row r="589" spans="5:5" x14ac:dyDescent="0.3">
      <c r="E589" s="77"/>
    </row>
    <row r="590" spans="5:5" x14ac:dyDescent="0.3">
      <c r="E590" s="77"/>
    </row>
    <row r="591" spans="5:5" x14ac:dyDescent="0.3">
      <c r="E591" s="77"/>
    </row>
    <row r="592" spans="5:5" x14ac:dyDescent="0.3">
      <c r="E592" s="77"/>
    </row>
    <row r="593" spans="5:5" x14ac:dyDescent="0.3">
      <c r="E593" s="77"/>
    </row>
    <row r="594" spans="5:5" x14ac:dyDescent="0.3">
      <c r="E594" s="77"/>
    </row>
    <row r="595" spans="5:5" x14ac:dyDescent="0.3">
      <c r="E595" s="77"/>
    </row>
    <row r="596" spans="5:5" x14ac:dyDescent="0.3">
      <c r="E596" s="77"/>
    </row>
    <row r="597" spans="5:5" x14ac:dyDescent="0.3">
      <c r="E597" s="77"/>
    </row>
    <row r="598" spans="5:5" x14ac:dyDescent="0.3">
      <c r="E598" s="77"/>
    </row>
    <row r="599" spans="5:5" x14ac:dyDescent="0.3">
      <c r="E599" s="77"/>
    </row>
    <row r="600" spans="5:5" x14ac:dyDescent="0.3">
      <c r="E600" s="77"/>
    </row>
    <row r="601" spans="5:5" x14ac:dyDescent="0.3">
      <c r="E601" s="77"/>
    </row>
    <row r="602" spans="5:5" x14ac:dyDescent="0.3">
      <c r="E602" s="77"/>
    </row>
    <row r="603" spans="5:5" x14ac:dyDescent="0.3">
      <c r="E603" s="77"/>
    </row>
    <row r="604" spans="5:5" x14ac:dyDescent="0.3">
      <c r="E604" s="77"/>
    </row>
    <row r="605" spans="5:5" x14ac:dyDescent="0.3">
      <c r="E605" s="77"/>
    </row>
    <row r="606" spans="5:5" x14ac:dyDescent="0.3">
      <c r="E606" s="77"/>
    </row>
    <row r="607" spans="5:5" x14ac:dyDescent="0.3">
      <c r="E607" s="77"/>
    </row>
    <row r="608" spans="5:5" x14ac:dyDescent="0.3">
      <c r="E608" s="77"/>
    </row>
    <row r="609" spans="5:5" x14ac:dyDescent="0.3">
      <c r="E609" s="77"/>
    </row>
    <row r="610" spans="5:5" x14ac:dyDescent="0.3">
      <c r="E610" s="77"/>
    </row>
    <row r="611" spans="5:5" x14ac:dyDescent="0.3">
      <c r="E611" s="77"/>
    </row>
    <row r="612" spans="5:5" x14ac:dyDescent="0.3">
      <c r="E612" s="77"/>
    </row>
    <row r="613" spans="5:5" x14ac:dyDescent="0.3">
      <c r="E613" s="77"/>
    </row>
    <row r="614" spans="5:5" x14ac:dyDescent="0.3">
      <c r="E614" s="77"/>
    </row>
    <row r="615" spans="5:5" x14ac:dyDescent="0.3">
      <c r="E615" s="77"/>
    </row>
    <row r="616" spans="5:5" x14ac:dyDescent="0.3">
      <c r="E616" s="77"/>
    </row>
    <row r="617" spans="5:5" x14ac:dyDescent="0.3">
      <c r="E617" s="77"/>
    </row>
    <row r="618" spans="5:5" x14ac:dyDescent="0.3">
      <c r="E618" s="77"/>
    </row>
    <row r="619" spans="5:5" x14ac:dyDescent="0.3">
      <c r="E619" s="77"/>
    </row>
    <row r="620" spans="5:5" x14ac:dyDescent="0.3">
      <c r="E620" s="77"/>
    </row>
    <row r="621" spans="5:5" x14ac:dyDescent="0.3">
      <c r="E621" s="77"/>
    </row>
    <row r="622" spans="5:5" x14ac:dyDescent="0.3">
      <c r="E622" s="77"/>
    </row>
    <row r="623" spans="5:5" x14ac:dyDescent="0.3">
      <c r="E623" s="77"/>
    </row>
    <row r="624" spans="5:5" x14ac:dyDescent="0.3">
      <c r="E624" s="77"/>
    </row>
    <row r="625" spans="5:5" x14ac:dyDescent="0.3">
      <c r="E625" s="77"/>
    </row>
    <row r="626" spans="5:5" x14ac:dyDescent="0.3">
      <c r="E626" s="77"/>
    </row>
    <row r="627" spans="5:5" x14ac:dyDescent="0.3">
      <c r="E627" s="77"/>
    </row>
    <row r="628" spans="5:5" x14ac:dyDescent="0.3">
      <c r="E628" s="77"/>
    </row>
    <row r="629" spans="5:5" x14ac:dyDescent="0.3">
      <c r="E629" s="77"/>
    </row>
    <row r="630" spans="5:5" x14ac:dyDescent="0.3">
      <c r="E630" s="77"/>
    </row>
    <row r="631" spans="5:5" x14ac:dyDescent="0.3">
      <c r="E631" s="77"/>
    </row>
    <row r="632" spans="5:5" x14ac:dyDescent="0.3">
      <c r="E632" s="77"/>
    </row>
    <row r="633" spans="5:5" x14ac:dyDescent="0.3">
      <c r="E633" s="77"/>
    </row>
    <row r="634" spans="5:5" x14ac:dyDescent="0.3">
      <c r="E634" s="77"/>
    </row>
    <row r="635" spans="5:5" x14ac:dyDescent="0.3">
      <c r="E635" s="77"/>
    </row>
    <row r="636" spans="5:5" x14ac:dyDescent="0.3">
      <c r="E636" s="77"/>
    </row>
    <row r="637" spans="5:5" x14ac:dyDescent="0.3">
      <c r="E637" s="77"/>
    </row>
    <row r="638" spans="5:5" x14ac:dyDescent="0.3">
      <c r="E638" s="77"/>
    </row>
    <row r="639" spans="5:5" x14ac:dyDescent="0.3">
      <c r="E639" s="77"/>
    </row>
    <row r="640" spans="5:5" x14ac:dyDescent="0.3">
      <c r="E640" s="77"/>
    </row>
    <row r="641" spans="5:5" x14ac:dyDescent="0.3">
      <c r="E641" s="77"/>
    </row>
    <row r="642" spans="5:5" x14ac:dyDescent="0.3">
      <c r="E642" s="77"/>
    </row>
    <row r="643" spans="5:5" x14ac:dyDescent="0.3">
      <c r="E643" s="77"/>
    </row>
    <row r="644" spans="5:5" x14ac:dyDescent="0.3">
      <c r="E644" s="77"/>
    </row>
    <row r="645" spans="5:5" x14ac:dyDescent="0.3">
      <c r="E645" s="77"/>
    </row>
    <row r="646" spans="5:5" x14ac:dyDescent="0.3">
      <c r="E646" s="77"/>
    </row>
    <row r="647" spans="5:5" x14ac:dyDescent="0.3">
      <c r="E647" s="77"/>
    </row>
    <row r="648" spans="5:5" x14ac:dyDescent="0.3">
      <c r="E648" s="77"/>
    </row>
    <row r="649" spans="5:5" x14ac:dyDescent="0.3">
      <c r="E649" s="77"/>
    </row>
    <row r="650" spans="5:5" x14ac:dyDescent="0.3">
      <c r="E650" s="77"/>
    </row>
    <row r="651" spans="5:5" x14ac:dyDescent="0.3">
      <c r="E651" s="77"/>
    </row>
    <row r="652" spans="5:5" x14ac:dyDescent="0.3">
      <c r="E652" s="77"/>
    </row>
    <row r="653" spans="5:5" x14ac:dyDescent="0.3">
      <c r="E653" s="77"/>
    </row>
    <row r="654" spans="5:5" x14ac:dyDescent="0.3">
      <c r="E654" s="77"/>
    </row>
    <row r="655" spans="5:5" x14ac:dyDescent="0.3">
      <c r="E655" s="77"/>
    </row>
    <row r="656" spans="5:5" x14ac:dyDescent="0.3">
      <c r="E656" s="77"/>
    </row>
    <row r="657" spans="5:5" x14ac:dyDescent="0.3">
      <c r="E657" s="77"/>
    </row>
    <row r="658" spans="5:5" x14ac:dyDescent="0.3">
      <c r="E658" s="77"/>
    </row>
    <row r="659" spans="5:5" x14ac:dyDescent="0.3">
      <c r="E659" s="77"/>
    </row>
    <row r="660" spans="5:5" x14ac:dyDescent="0.3">
      <c r="E660" s="77"/>
    </row>
    <row r="661" spans="5:5" x14ac:dyDescent="0.3">
      <c r="E661" s="77"/>
    </row>
    <row r="662" spans="5:5" x14ac:dyDescent="0.3">
      <c r="E662" s="77"/>
    </row>
    <row r="663" spans="5:5" x14ac:dyDescent="0.3">
      <c r="E663" s="77"/>
    </row>
    <row r="664" spans="5:5" x14ac:dyDescent="0.3">
      <c r="E664" s="77"/>
    </row>
    <row r="665" spans="5:5" x14ac:dyDescent="0.3">
      <c r="E665" s="77"/>
    </row>
    <row r="666" spans="5:5" x14ac:dyDescent="0.3">
      <c r="E666" s="77"/>
    </row>
    <row r="667" spans="5:5" x14ac:dyDescent="0.3">
      <c r="E667" s="77"/>
    </row>
    <row r="668" spans="5:5" x14ac:dyDescent="0.3">
      <c r="E668" s="77"/>
    </row>
    <row r="669" spans="5:5" x14ac:dyDescent="0.3">
      <c r="E669" s="77"/>
    </row>
    <row r="670" spans="5:5" x14ac:dyDescent="0.3">
      <c r="E670" s="77"/>
    </row>
    <row r="671" spans="5:5" x14ac:dyDescent="0.3">
      <c r="E671" s="77"/>
    </row>
    <row r="672" spans="5:5" x14ac:dyDescent="0.3">
      <c r="E672" s="77"/>
    </row>
    <row r="673" spans="5:5" x14ac:dyDescent="0.3">
      <c r="E673" s="77"/>
    </row>
    <row r="674" spans="5:5" x14ac:dyDescent="0.3">
      <c r="E674" s="77"/>
    </row>
    <row r="675" spans="5:5" x14ac:dyDescent="0.3">
      <c r="E675" s="77"/>
    </row>
    <row r="676" spans="5:5" x14ac:dyDescent="0.3">
      <c r="E676" s="77"/>
    </row>
    <row r="677" spans="5:5" x14ac:dyDescent="0.3">
      <c r="E677" s="77"/>
    </row>
    <row r="678" spans="5:5" x14ac:dyDescent="0.3">
      <c r="E678" s="77"/>
    </row>
    <row r="679" spans="5:5" x14ac:dyDescent="0.3">
      <c r="E679" s="77"/>
    </row>
    <row r="680" spans="5:5" x14ac:dyDescent="0.3">
      <c r="E680" s="77"/>
    </row>
    <row r="681" spans="5:5" x14ac:dyDescent="0.3">
      <c r="E681" s="77"/>
    </row>
    <row r="682" spans="5:5" x14ac:dyDescent="0.3">
      <c r="E682" s="77"/>
    </row>
    <row r="683" spans="5:5" x14ac:dyDescent="0.3">
      <c r="E683" s="77"/>
    </row>
    <row r="684" spans="5:5" x14ac:dyDescent="0.3">
      <c r="E684" s="77"/>
    </row>
    <row r="685" spans="5:5" x14ac:dyDescent="0.3">
      <c r="E685" s="77"/>
    </row>
    <row r="686" spans="5:5" x14ac:dyDescent="0.3">
      <c r="E686" s="77"/>
    </row>
    <row r="687" spans="5:5" x14ac:dyDescent="0.3">
      <c r="E687" s="77"/>
    </row>
    <row r="688" spans="5:5" x14ac:dyDescent="0.3">
      <c r="E688" s="77"/>
    </row>
    <row r="689" spans="5:5" x14ac:dyDescent="0.3">
      <c r="E689" s="77"/>
    </row>
    <row r="690" spans="5:5" x14ac:dyDescent="0.3">
      <c r="E690" s="77"/>
    </row>
    <row r="691" spans="5:5" x14ac:dyDescent="0.3">
      <c r="E691" s="77"/>
    </row>
    <row r="692" spans="5:5" x14ac:dyDescent="0.3">
      <c r="E692" s="77"/>
    </row>
    <row r="693" spans="5:5" x14ac:dyDescent="0.3">
      <c r="E693" s="77"/>
    </row>
    <row r="694" spans="5:5" x14ac:dyDescent="0.3">
      <c r="E694" s="77"/>
    </row>
    <row r="695" spans="5:5" x14ac:dyDescent="0.3">
      <c r="E695" s="77"/>
    </row>
    <row r="696" spans="5:5" x14ac:dyDescent="0.3">
      <c r="E696" s="77"/>
    </row>
    <row r="697" spans="5:5" x14ac:dyDescent="0.3">
      <c r="E697" s="77"/>
    </row>
    <row r="698" spans="5:5" x14ac:dyDescent="0.3">
      <c r="E698" s="77"/>
    </row>
    <row r="699" spans="5:5" x14ac:dyDescent="0.3">
      <c r="E699" s="77"/>
    </row>
    <row r="700" spans="5:5" x14ac:dyDescent="0.3">
      <c r="E700" s="77"/>
    </row>
    <row r="701" spans="5:5" x14ac:dyDescent="0.3">
      <c r="E701" s="77"/>
    </row>
    <row r="702" spans="5:5" x14ac:dyDescent="0.3">
      <c r="E702" s="77"/>
    </row>
    <row r="703" spans="5:5" x14ac:dyDescent="0.3">
      <c r="E703" s="77"/>
    </row>
    <row r="704" spans="5:5" x14ac:dyDescent="0.3">
      <c r="E704" s="77"/>
    </row>
    <row r="705" spans="5:5" x14ac:dyDescent="0.3">
      <c r="E705" s="77"/>
    </row>
    <row r="706" spans="5:5" x14ac:dyDescent="0.3">
      <c r="E706" s="77"/>
    </row>
    <row r="707" spans="5:5" x14ac:dyDescent="0.3">
      <c r="E707" s="77"/>
    </row>
    <row r="708" spans="5:5" x14ac:dyDescent="0.3">
      <c r="E708" s="77"/>
    </row>
    <row r="709" spans="5:5" x14ac:dyDescent="0.3">
      <c r="E709" s="77"/>
    </row>
    <row r="710" spans="5:5" x14ac:dyDescent="0.3">
      <c r="E710" s="77"/>
    </row>
    <row r="711" spans="5:5" x14ac:dyDescent="0.3">
      <c r="E711" s="77"/>
    </row>
    <row r="712" spans="5:5" x14ac:dyDescent="0.3">
      <c r="E712" s="77"/>
    </row>
    <row r="713" spans="5:5" x14ac:dyDescent="0.3">
      <c r="E713" s="77"/>
    </row>
    <row r="714" spans="5:5" x14ac:dyDescent="0.3">
      <c r="E714" s="77"/>
    </row>
    <row r="715" spans="5:5" x14ac:dyDescent="0.3">
      <c r="E715" s="77"/>
    </row>
    <row r="716" spans="5:5" x14ac:dyDescent="0.3">
      <c r="E716" s="77"/>
    </row>
    <row r="717" spans="5:5" x14ac:dyDescent="0.3">
      <c r="E717" s="77"/>
    </row>
    <row r="718" spans="5:5" x14ac:dyDescent="0.3">
      <c r="E718" s="77"/>
    </row>
    <row r="719" spans="5:5" x14ac:dyDescent="0.3">
      <c r="E719" s="77"/>
    </row>
    <row r="720" spans="5:5" x14ac:dyDescent="0.3">
      <c r="E720" s="77"/>
    </row>
    <row r="721" spans="5:5" x14ac:dyDescent="0.3">
      <c r="E721" s="77"/>
    </row>
    <row r="722" spans="5:5" x14ac:dyDescent="0.3">
      <c r="E722" s="77"/>
    </row>
    <row r="723" spans="5:5" x14ac:dyDescent="0.3">
      <c r="E723" s="77"/>
    </row>
    <row r="724" spans="5:5" x14ac:dyDescent="0.3">
      <c r="E724" s="77"/>
    </row>
    <row r="725" spans="5:5" x14ac:dyDescent="0.3">
      <c r="E725" s="77"/>
    </row>
    <row r="726" spans="5:5" x14ac:dyDescent="0.3">
      <c r="E726" s="77"/>
    </row>
    <row r="727" spans="5:5" x14ac:dyDescent="0.3">
      <c r="E727" s="77"/>
    </row>
    <row r="728" spans="5:5" x14ac:dyDescent="0.3">
      <c r="E728" s="77"/>
    </row>
    <row r="729" spans="5:5" x14ac:dyDescent="0.3">
      <c r="E729" s="77"/>
    </row>
    <row r="730" spans="5:5" x14ac:dyDescent="0.3">
      <c r="E730" s="77"/>
    </row>
    <row r="731" spans="5:5" x14ac:dyDescent="0.3">
      <c r="E731" s="77"/>
    </row>
    <row r="732" spans="5:5" x14ac:dyDescent="0.3">
      <c r="E732" s="77"/>
    </row>
    <row r="733" spans="5:5" x14ac:dyDescent="0.3">
      <c r="E733" s="77"/>
    </row>
    <row r="734" spans="5:5" x14ac:dyDescent="0.3">
      <c r="E734" s="77"/>
    </row>
    <row r="735" spans="5:5" x14ac:dyDescent="0.3">
      <c r="E735" s="77"/>
    </row>
    <row r="736" spans="5:5" x14ac:dyDescent="0.3">
      <c r="E736" s="77"/>
    </row>
    <row r="737" spans="5:5" x14ac:dyDescent="0.3">
      <c r="E737" s="77"/>
    </row>
    <row r="738" spans="5:5" x14ac:dyDescent="0.3">
      <c r="E738" s="77"/>
    </row>
    <row r="739" spans="5:5" x14ac:dyDescent="0.3">
      <c r="E739" s="77"/>
    </row>
    <row r="740" spans="5:5" x14ac:dyDescent="0.3">
      <c r="E740" s="77"/>
    </row>
    <row r="741" spans="5:5" x14ac:dyDescent="0.3">
      <c r="E741" s="77"/>
    </row>
    <row r="742" spans="5:5" x14ac:dyDescent="0.3">
      <c r="E742" s="77"/>
    </row>
    <row r="743" spans="5:5" x14ac:dyDescent="0.3">
      <c r="E743" s="77"/>
    </row>
    <row r="744" spans="5:5" x14ac:dyDescent="0.3">
      <c r="E744" s="77"/>
    </row>
    <row r="745" spans="5:5" x14ac:dyDescent="0.3">
      <c r="E745" s="77"/>
    </row>
    <row r="746" spans="5:5" x14ac:dyDescent="0.3">
      <c r="E746" s="77"/>
    </row>
    <row r="747" spans="5:5" x14ac:dyDescent="0.3">
      <c r="E747" s="77"/>
    </row>
    <row r="748" spans="5:5" x14ac:dyDescent="0.3">
      <c r="E748" s="77"/>
    </row>
    <row r="749" spans="5:5" x14ac:dyDescent="0.3">
      <c r="E749" s="77"/>
    </row>
    <row r="750" spans="5:5" x14ac:dyDescent="0.3">
      <c r="E750" s="77"/>
    </row>
    <row r="751" spans="5:5" x14ac:dyDescent="0.3">
      <c r="E751" s="77"/>
    </row>
    <row r="752" spans="5:5" x14ac:dyDescent="0.3">
      <c r="E752" s="77"/>
    </row>
    <row r="753" spans="5:5" x14ac:dyDescent="0.3">
      <c r="E753" s="77"/>
    </row>
    <row r="754" spans="5:5" x14ac:dyDescent="0.3">
      <c r="E754" s="77"/>
    </row>
    <row r="755" spans="5:5" x14ac:dyDescent="0.3">
      <c r="E755" s="77"/>
    </row>
    <row r="756" spans="5:5" x14ac:dyDescent="0.3">
      <c r="E756" s="77"/>
    </row>
    <row r="757" spans="5:5" x14ac:dyDescent="0.3">
      <c r="E757" s="77"/>
    </row>
    <row r="758" spans="5:5" x14ac:dyDescent="0.3">
      <c r="E758" s="77"/>
    </row>
    <row r="759" spans="5:5" x14ac:dyDescent="0.3">
      <c r="E759" s="77"/>
    </row>
    <row r="760" spans="5:5" x14ac:dyDescent="0.3">
      <c r="E760" s="77"/>
    </row>
    <row r="761" spans="5:5" x14ac:dyDescent="0.3">
      <c r="E761" s="77"/>
    </row>
    <row r="762" spans="5:5" x14ac:dyDescent="0.3">
      <c r="E762" s="77"/>
    </row>
    <row r="763" spans="5:5" x14ac:dyDescent="0.3">
      <c r="E763" s="77"/>
    </row>
    <row r="764" spans="5:5" x14ac:dyDescent="0.3">
      <c r="E764" s="77"/>
    </row>
    <row r="765" spans="5:5" x14ac:dyDescent="0.3">
      <c r="E765" s="77"/>
    </row>
    <row r="766" spans="5:5" x14ac:dyDescent="0.3">
      <c r="E766" s="77"/>
    </row>
    <row r="767" spans="5:5" x14ac:dyDescent="0.3">
      <c r="E767" s="77"/>
    </row>
    <row r="768" spans="5:5" x14ac:dyDescent="0.3">
      <c r="E768" s="77"/>
    </row>
    <row r="769" spans="5:5" x14ac:dyDescent="0.3">
      <c r="E769" s="77"/>
    </row>
    <row r="770" spans="5:5" x14ac:dyDescent="0.3">
      <c r="E770" s="77"/>
    </row>
    <row r="771" spans="5:5" x14ac:dyDescent="0.3">
      <c r="E771" s="77"/>
    </row>
    <row r="772" spans="5:5" x14ac:dyDescent="0.3">
      <c r="E772" s="77"/>
    </row>
    <row r="773" spans="5:5" x14ac:dyDescent="0.3">
      <c r="E773" s="77"/>
    </row>
    <row r="774" spans="5:5" x14ac:dyDescent="0.3">
      <c r="E774" s="77"/>
    </row>
    <row r="775" spans="5:5" x14ac:dyDescent="0.3">
      <c r="E775" s="77"/>
    </row>
    <row r="776" spans="5:5" x14ac:dyDescent="0.3">
      <c r="E776" s="77"/>
    </row>
    <row r="777" spans="5:5" x14ac:dyDescent="0.3">
      <c r="E777" s="77"/>
    </row>
    <row r="778" spans="5:5" x14ac:dyDescent="0.3">
      <c r="E778" s="77"/>
    </row>
    <row r="779" spans="5:5" x14ac:dyDescent="0.3">
      <c r="E779" s="77"/>
    </row>
    <row r="780" spans="5:5" x14ac:dyDescent="0.3">
      <c r="E780" s="77"/>
    </row>
    <row r="781" spans="5:5" x14ac:dyDescent="0.3">
      <c r="E781" s="77"/>
    </row>
    <row r="782" spans="5:5" x14ac:dyDescent="0.3">
      <c r="E782" s="77"/>
    </row>
    <row r="783" spans="5:5" x14ac:dyDescent="0.3">
      <c r="E783" s="77"/>
    </row>
    <row r="784" spans="5:5" x14ac:dyDescent="0.3">
      <c r="E784" s="77"/>
    </row>
    <row r="785" spans="5:5" x14ac:dyDescent="0.3">
      <c r="E785" s="77"/>
    </row>
    <row r="786" spans="5:5" x14ac:dyDescent="0.3">
      <c r="E786" s="77"/>
    </row>
    <row r="787" spans="5:5" x14ac:dyDescent="0.3">
      <c r="E787" s="77"/>
    </row>
    <row r="788" spans="5:5" x14ac:dyDescent="0.3">
      <c r="E788" s="77"/>
    </row>
    <row r="789" spans="5:5" x14ac:dyDescent="0.3">
      <c r="E789" s="77"/>
    </row>
    <row r="790" spans="5:5" x14ac:dyDescent="0.3">
      <c r="E790" s="77"/>
    </row>
    <row r="791" spans="5:5" x14ac:dyDescent="0.3">
      <c r="E791" s="77"/>
    </row>
    <row r="792" spans="5:5" x14ac:dyDescent="0.3">
      <c r="E792" s="77"/>
    </row>
    <row r="793" spans="5:5" x14ac:dyDescent="0.3">
      <c r="E793" s="77"/>
    </row>
    <row r="794" spans="5:5" x14ac:dyDescent="0.3">
      <c r="E794" s="77"/>
    </row>
    <row r="795" spans="5:5" x14ac:dyDescent="0.3">
      <c r="E795" s="77"/>
    </row>
    <row r="796" spans="5:5" x14ac:dyDescent="0.3">
      <c r="E796" s="77"/>
    </row>
    <row r="797" spans="5:5" x14ac:dyDescent="0.3">
      <c r="E797" s="77"/>
    </row>
    <row r="798" spans="5:5" x14ac:dyDescent="0.3">
      <c r="E798" s="77"/>
    </row>
    <row r="799" spans="5:5" x14ac:dyDescent="0.3">
      <c r="E799" s="77"/>
    </row>
    <row r="800" spans="5:5" x14ac:dyDescent="0.3">
      <c r="E800" s="77"/>
    </row>
    <row r="801" spans="5:5" x14ac:dyDescent="0.3">
      <c r="E801" s="77"/>
    </row>
    <row r="802" spans="5:5" x14ac:dyDescent="0.3">
      <c r="E802" s="77"/>
    </row>
    <row r="803" spans="5:5" x14ac:dyDescent="0.3">
      <c r="E803" s="77"/>
    </row>
    <row r="804" spans="5:5" x14ac:dyDescent="0.3">
      <c r="E804" s="77"/>
    </row>
    <row r="805" spans="5:5" x14ac:dyDescent="0.3">
      <c r="E805" s="77"/>
    </row>
    <row r="806" spans="5:5" x14ac:dyDescent="0.3">
      <c r="E806" s="77"/>
    </row>
    <row r="807" spans="5:5" x14ac:dyDescent="0.3">
      <c r="E807" s="77"/>
    </row>
    <row r="808" spans="5:5" x14ac:dyDescent="0.3">
      <c r="E808" s="77"/>
    </row>
    <row r="809" spans="5:5" x14ac:dyDescent="0.3">
      <c r="E809" s="77"/>
    </row>
    <row r="810" spans="5:5" x14ac:dyDescent="0.3">
      <c r="E810" s="77"/>
    </row>
    <row r="811" spans="5:5" x14ac:dyDescent="0.3">
      <c r="E811" s="77"/>
    </row>
    <row r="812" spans="5:5" x14ac:dyDescent="0.3">
      <c r="E812" s="77"/>
    </row>
    <row r="813" spans="5:5" x14ac:dyDescent="0.3">
      <c r="E813" s="77"/>
    </row>
    <row r="814" spans="5:5" x14ac:dyDescent="0.3">
      <c r="E814" s="77"/>
    </row>
    <row r="815" spans="5:5" x14ac:dyDescent="0.3">
      <c r="E815" s="77"/>
    </row>
    <row r="816" spans="5:5" x14ac:dyDescent="0.3">
      <c r="E816" s="77"/>
    </row>
    <row r="817" spans="5:5" x14ac:dyDescent="0.3">
      <c r="E817" s="77"/>
    </row>
    <row r="818" spans="5:5" x14ac:dyDescent="0.3">
      <c r="E818" s="77"/>
    </row>
    <row r="819" spans="5:5" x14ac:dyDescent="0.3">
      <c r="E819" s="77"/>
    </row>
    <row r="820" spans="5:5" x14ac:dyDescent="0.3">
      <c r="E820" s="77"/>
    </row>
    <row r="821" spans="5:5" x14ac:dyDescent="0.3">
      <c r="E821" s="77"/>
    </row>
    <row r="822" spans="5:5" x14ac:dyDescent="0.3">
      <c r="E822" s="77"/>
    </row>
    <row r="823" spans="5:5" x14ac:dyDescent="0.3">
      <c r="E823" s="77"/>
    </row>
    <row r="824" spans="5:5" x14ac:dyDescent="0.3">
      <c r="E824" s="77"/>
    </row>
    <row r="825" spans="5:5" x14ac:dyDescent="0.3">
      <c r="E825" s="77"/>
    </row>
    <row r="826" spans="5:5" x14ac:dyDescent="0.3">
      <c r="E826" s="77"/>
    </row>
    <row r="827" spans="5:5" x14ac:dyDescent="0.3">
      <c r="E827" s="77"/>
    </row>
    <row r="828" spans="5:5" x14ac:dyDescent="0.3">
      <c r="E828" s="77"/>
    </row>
    <row r="829" spans="5:5" x14ac:dyDescent="0.3">
      <c r="E829" s="77"/>
    </row>
    <row r="830" spans="5:5" x14ac:dyDescent="0.3">
      <c r="E830" s="77"/>
    </row>
    <row r="831" spans="5:5" x14ac:dyDescent="0.3">
      <c r="E831" s="77"/>
    </row>
    <row r="832" spans="5:5" x14ac:dyDescent="0.3">
      <c r="E832" s="77"/>
    </row>
    <row r="833" spans="5:5" x14ac:dyDescent="0.3">
      <c r="E833" s="77"/>
    </row>
    <row r="834" spans="5:5" x14ac:dyDescent="0.3">
      <c r="E834" s="77"/>
    </row>
    <row r="835" spans="5:5" x14ac:dyDescent="0.3">
      <c r="E835" s="77"/>
    </row>
    <row r="836" spans="5:5" x14ac:dyDescent="0.3">
      <c r="E836" s="77"/>
    </row>
    <row r="837" spans="5:5" x14ac:dyDescent="0.3">
      <c r="E837" s="77"/>
    </row>
    <row r="838" spans="5:5" x14ac:dyDescent="0.3">
      <c r="E838" s="77"/>
    </row>
    <row r="839" spans="5:5" x14ac:dyDescent="0.3">
      <c r="E839" s="77"/>
    </row>
    <row r="840" spans="5:5" x14ac:dyDescent="0.3">
      <c r="E840" s="77"/>
    </row>
    <row r="841" spans="5:5" x14ac:dyDescent="0.3">
      <c r="E841" s="77"/>
    </row>
    <row r="842" spans="5:5" x14ac:dyDescent="0.3">
      <c r="E842" s="77"/>
    </row>
    <row r="843" spans="5:5" x14ac:dyDescent="0.3">
      <c r="E843" s="77"/>
    </row>
    <row r="844" spans="5:5" x14ac:dyDescent="0.3">
      <c r="E844" s="77"/>
    </row>
    <row r="845" spans="5:5" x14ac:dyDescent="0.3">
      <c r="E845" s="77"/>
    </row>
    <row r="846" spans="5:5" x14ac:dyDescent="0.3">
      <c r="E846" s="77"/>
    </row>
    <row r="847" spans="5:5" x14ac:dyDescent="0.3">
      <c r="E847" s="77"/>
    </row>
    <row r="848" spans="5:5" x14ac:dyDescent="0.3">
      <c r="E848" s="77"/>
    </row>
    <row r="849" spans="5:5" x14ac:dyDescent="0.3">
      <c r="E849" s="77"/>
    </row>
    <row r="850" spans="5:5" x14ac:dyDescent="0.3">
      <c r="E850" s="77"/>
    </row>
    <row r="851" spans="5:5" x14ac:dyDescent="0.3">
      <c r="E851" s="77"/>
    </row>
    <row r="852" spans="5:5" x14ac:dyDescent="0.3">
      <c r="E852" s="77"/>
    </row>
    <row r="853" spans="5:5" x14ac:dyDescent="0.3">
      <c r="E853" s="77"/>
    </row>
    <row r="854" spans="5:5" x14ac:dyDescent="0.3">
      <c r="E854" s="77"/>
    </row>
    <row r="855" spans="5:5" x14ac:dyDescent="0.3">
      <c r="E855" s="77"/>
    </row>
    <row r="856" spans="5:5" x14ac:dyDescent="0.3">
      <c r="E856" s="77"/>
    </row>
    <row r="857" spans="5:5" x14ac:dyDescent="0.3">
      <c r="E857" s="77"/>
    </row>
    <row r="858" spans="5:5" x14ac:dyDescent="0.3">
      <c r="E858" s="77"/>
    </row>
    <row r="859" spans="5:5" x14ac:dyDescent="0.3">
      <c r="E859" s="77"/>
    </row>
    <row r="860" spans="5:5" x14ac:dyDescent="0.3">
      <c r="E860" s="77"/>
    </row>
    <row r="861" spans="5:5" x14ac:dyDescent="0.3">
      <c r="E861" s="77"/>
    </row>
    <row r="862" spans="5:5" x14ac:dyDescent="0.3">
      <c r="E862" s="77"/>
    </row>
    <row r="863" spans="5:5" x14ac:dyDescent="0.3">
      <c r="E863" s="77"/>
    </row>
    <row r="864" spans="5:5" x14ac:dyDescent="0.3">
      <c r="E864" s="77"/>
    </row>
    <row r="865" spans="5:5" x14ac:dyDescent="0.3">
      <c r="E865" s="77"/>
    </row>
    <row r="866" spans="5:5" x14ac:dyDescent="0.3">
      <c r="E866" s="77"/>
    </row>
    <row r="867" spans="5:5" x14ac:dyDescent="0.3">
      <c r="E867" s="77"/>
    </row>
    <row r="868" spans="5:5" x14ac:dyDescent="0.3">
      <c r="E868" s="77"/>
    </row>
    <row r="869" spans="5:5" x14ac:dyDescent="0.3">
      <c r="E869" s="77"/>
    </row>
    <row r="870" spans="5:5" x14ac:dyDescent="0.3">
      <c r="E870" s="77"/>
    </row>
    <row r="871" spans="5:5" x14ac:dyDescent="0.3">
      <c r="E871" s="77"/>
    </row>
    <row r="872" spans="5:5" x14ac:dyDescent="0.3">
      <c r="E872" s="77"/>
    </row>
    <row r="873" spans="5:5" x14ac:dyDescent="0.3">
      <c r="E873" s="77"/>
    </row>
    <row r="874" spans="5:5" x14ac:dyDescent="0.3">
      <c r="E874" s="77"/>
    </row>
    <row r="875" spans="5:5" x14ac:dyDescent="0.3">
      <c r="E875" s="77"/>
    </row>
    <row r="876" spans="5:5" x14ac:dyDescent="0.3">
      <c r="E876" s="77"/>
    </row>
    <row r="877" spans="5:5" x14ac:dyDescent="0.3">
      <c r="E877" s="77"/>
    </row>
    <row r="878" spans="5:5" x14ac:dyDescent="0.3">
      <c r="E878" s="77"/>
    </row>
    <row r="879" spans="5:5" x14ac:dyDescent="0.3">
      <c r="E879" s="77"/>
    </row>
    <row r="880" spans="5:5" x14ac:dyDescent="0.3">
      <c r="E880" s="77"/>
    </row>
    <row r="881" spans="5:5" x14ac:dyDescent="0.3">
      <c r="E881" s="77"/>
    </row>
    <row r="882" spans="5:5" x14ac:dyDescent="0.3">
      <c r="E882" s="77"/>
    </row>
    <row r="883" spans="5:5" x14ac:dyDescent="0.3">
      <c r="E883" s="77"/>
    </row>
    <row r="884" spans="5:5" x14ac:dyDescent="0.3">
      <c r="E884" s="77"/>
    </row>
    <row r="885" spans="5:5" x14ac:dyDescent="0.3">
      <c r="E885" s="77"/>
    </row>
    <row r="886" spans="5:5" x14ac:dyDescent="0.3">
      <c r="E886" s="77"/>
    </row>
    <row r="887" spans="5:5" x14ac:dyDescent="0.3">
      <c r="E887" s="77"/>
    </row>
    <row r="888" spans="5:5" x14ac:dyDescent="0.3">
      <c r="E888" s="77"/>
    </row>
    <row r="889" spans="5:5" x14ac:dyDescent="0.3">
      <c r="E889" s="77"/>
    </row>
    <row r="890" spans="5:5" x14ac:dyDescent="0.3">
      <c r="E890" s="77"/>
    </row>
    <row r="891" spans="5:5" x14ac:dyDescent="0.3">
      <c r="E891" s="77"/>
    </row>
    <row r="892" spans="5:5" x14ac:dyDescent="0.3">
      <c r="E892" s="77"/>
    </row>
    <row r="893" spans="5:5" x14ac:dyDescent="0.3">
      <c r="E893" s="77"/>
    </row>
    <row r="894" spans="5:5" x14ac:dyDescent="0.3">
      <c r="E894" s="77"/>
    </row>
    <row r="895" spans="5:5" x14ac:dyDescent="0.3">
      <c r="E895" s="77"/>
    </row>
    <row r="896" spans="5:5" x14ac:dyDescent="0.3">
      <c r="E896" s="77"/>
    </row>
    <row r="897" spans="5:5" x14ac:dyDescent="0.3">
      <c r="E897" s="77"/>
    </row>
    <row r="898" spans="5:5" x14ac:dyDescent="0.3">
      <c r="E898" s="77"/>
    </row>
    <row r="899" spans="5:5" x14ac:dyDescent="0.3">
      <c r="E899" s="77"/>
    </row>
    <row r="900" spans="5:5" x14ac:dyDescent="0.3">
      <c r="E900" s="77"/>
    </row>
    <row r="901" spans="5:5" x14ac:dyDescent="0.3">
      <c r="E901" s="77"/>
    </row>
    <row r="902" spans="5:5" x14ac:dyDescent="0.3">
      <c r="E902" s="77"/>
    </row>
    <row r="903" spans="5:5" x14ac:dyDescent="0.3">
      <c r="E903" s="77"/>
    </row>
    <row r="904" spans="5:5" x14ac:dyDescent="0.3">
      <c r="E904" s="77"/>
    </row>
    <row r="905" spans="5:5" x14ac:dyDescent="0.3">
      <c r="E905" s="77"/>
    </row>
    <row r="906" spans="5:5" x14ac:dyDescent="0.3">
      <c r="E906" s="77"/>
    </row>
    <row r="907" spans="5:5" x14ac:dyDescent="0.3">
      <c r="E907" s="77"/>
    </row>
    <row r="908" spans="5:5" x14ac:dyDescent="0.3">
      <c r="E908" s="77"/>
    </row>
    <row r="909" spans="5:5" x14ac:dyDescent="0.3">
      <c r="E909" s="77"/>
    </row>
    <row r="910" spans="5:5" x14ac:dyDescent="0.3">
      <c r="E910" s="77"/>
    </row>
    <row r="911" spans="5:5" x14ac:dyDescent="0.3">
      <c r="E911" s="77"/>
    </row>
    <row r="912" spans="5:5" x14ac:dyDescent="0.3">
      <c r="E912" s="77"/>
    </row>
    <row r="913" spans="5:5" x14ac:dyDescent="0.3">
      <c r="E913" s="77"/>
    </row>
    <row r="914" spans="5:5" x14ac:dyDescent="0.3">
      <c r="E914" s="77"/>
    </row>
    <row r="915" spans="5:5" x14ac:dyDescent="0.3">
      <c r="E915" s="77"/>
    </row>
    <row r="916" spans="5:5" x14ac:dyDescent="0.3">
      <c r="E916" s="77"/>
    </row>
    <row r="917" spans="5:5" x14ac:dyDescent="0.3">
      <c r="E917" s="77"/>
    </row>
    <row r="918" spans="5:5" x14ac:dyDescent="0.3">
      <c r="E918" s="77"/>
    </row>
    <row r="919" spans="5:5" x14ac:dyDescent="0.3">
      <c r="E919" s="77"/>
    </row>
    <row r="920" spans="5:5" x14ac:dyDescent="0.3">
      <c r="E920" s="77"/>
    </row>
    <row r="921" spans="5:5" x14ac:dyDescent="0.3">
      <c r="E921" s="77"/>
    </row>
    <row r="922" spans="5:5" x14ac:dyDescent="0.3">
      <c r="E922" s="77"/>
    </row>
    <row r="923" spans="5:5" x14ac:dyDescent="0.3">
      <c r="E923" s="77"/>
    </row>
    <row r="924" spans="5:5" x14ac:dyDescent="0.3">
      <c r="E924" s="77"/>
    </row>
    <row r="925" spans="5:5" x14ac:dyDescent="0.3">
      <c r="E925" s="77"/>
    </row>
    <row r="926" spans="5:5" x14ac:dyDescent="0.3">
      <c r="E926" s="77"/>
    </row>
    <row r="927" spans="5:5" x14ac:dyDescent="0.3">
      <c r="E927" s="77"/>
    </row>
    <row r="928" spans="5:5" x14ac:dyDescent="0.3">
      <c r="E928" s="77"/>
    </row>
    <row r="929" spans="5:5" x14ac:dyDescent="0.3">
      <c r="E929" s="77"/>
    </row>
    <row r="930" spans="5:5" x14ac:dyDescent="0.3">
      <c r="E930" s="77"/>
    </row>
    <row r="931" spans="5:5" x14ac:dyDescent="0.3">
      <c r="E931" s="77"/>
    </row>
    <row r="932" spans="5:5" x14ac:dyDescent="0.3">
      <c r="E932" s="77"/>
    </row>
    <row r="933" spans="5:5" x14ac:dyDescent="0.3">
      <c r="E933" s="77"/>
    </row>
    <row r="934" spans="5:5" x14ac:dyDescent="0.3">
      <c r="E934" s="77"/>
    </row>
    <row r="935" spans="5:5" x14ac:dyDescent="0.3">
      <c r="E935" s="77"/>
    </row>
    <row r="936" spans="5:5" x14ac:dyDescent="0.3">
      <c r="E936" s="77"/>
    </row>
    <row r="937" spans="5:5" x14ac:dyDescent="0.3">
      <c r="E937" s="77"/>
    </row>
    <row r="938" spans="5:5" x14ac:dyDescent="0.3">
      <c r="E938" s="77"/>
    </row>
    <row r="939" spans="5:5" x14ac:dyDescent="0.3">
      <c r="E939" s="77"/>
    </row>
    <row r="940" spans="5:5" x14ac:dyDescent="0.3">
      <c r="E940" s="77"/>
    </row>
    <row r="941" spans="5:5" x14ac:dyDescent="0.3">
      <c r="E941" s="77"/>
    </row>
    <row r="942" spans="5:5" x14ac:dyDescent="0.3">
      <c r="E942" s="77"/>
    </row>
    <row r="943" spans="5:5" x14ac:dyDescent="0.3">
      <c r="E943" s="77"/>
    </row>
    <row r="944" spans="5:5" x14ac:dyDescent="0.3">
      <c r="E944" s="77"/>
    </row>
    <row r="945" spans="5:5" x14ac:dyDescent="0.3">
      <c r="E945" s="77"/>
    </row>
    <row r="946" spans="5:5" x14ac:dyDescent="0.3">
      <c r="E946" s="77"/>
    </row>
    <row r="947" spans="5:5" x14ac:dyDescent="0.3">
      <c r="E947" s="77"/>
    </row>
    <row r="948" spans="5:5" x14ac:dyDescent="0.3">
      <c r="E948" s="77"/>
    </row>
    <row r="949" spans="5:5" x14ac:dyDescent="0.3">
      <c r="E949" s="77"/>
    </row>
    <row r="950" spans="5:5" x14ac:dyDescent="0.3">
      <c r="E950" s="77"/>
    </row>
    <row r="951" spans="5:5" x14ac:dyDescent="0.3">
      <c r="E951" s="77"/>
    </row>
    <row r="952" spans="5:5" x14ac:dyDescent="0.3">
      <c r="E952" s="77"/>
    </row>
    <row r="953" spans="5:5" x14ac:dyDescent="0.3">
      <c r="E953" s="77"/>
    </row>
    <row r="954" spans="5:5" x14ac:dyDescent="0.3">
      <c r="E954" s="77"/>
    </row>
    <row r="955" spans="5:5" x14ac:dyDescent="0.3">
      <c r="E955" s="77"/>
    </row>
    <row r="956" spans="5:5" x14ac:dyDescent="0.3">
      <c r="E956" s="77"/>
    </row>
    <row r="957" spans="5:5" x14ac:dyDescent="0.3">
      <c r="E957" s="77"/>
    </row>
    <row r="958" spans="5:5" x14ac:dyDescent="0.3">
      <c r="E958" s="77"/>
    </row>
    <row r="959" spans="5:5" x14ac:dyDescent="0.3">
      <c r="E959" s="77"/>
    </row>
    <row r="960" spans="5:5" x14ac:dyDescent="0.3">
      <c r="E960" s="77"/>
    </row>
    <row r="961" spans="5:5" x14ac:dyDescent="0.3">
      <c r="E961" s="77"/>
    </row>
    <row r="962" spans="5:5" x14ac:dyDescent="0.3">
      <c r="E962" s="77"/>
    </row>
    <row r="963" spans="5:5" x14ac:dyDescent="0.3">
      <c r="E963" s="77"/>
    </row>
    <row r="964" spans="5:5" x14ac:dyDescent="0.3">
      <c r="E964" s="77"/>
    </row>
    <row r="965" spans="5:5" x14ac:dyDescent="0.3">
      <c r="E965" s="77"/>
    </row>
    <row r="966" spans="5:5" x14ac:dyDescent="0.3">
      <c r="E966" s="77"/>
    </row>
    <row r="967" spans="5:5" x14ac:dyDescent="0.3">
      <c r="E967" s="77"/>
    </row>
    <row r="968" spans="5:5" x14ac:dyDescent="0.3">
      <c r="E968" s="77"/>
    </row>
    <row r="969" spans="5:5" x14ac:dyDescent="0.3">
      <c r="E969" s="77"/>
    </row>
    <row r="970" spans="5:5" x14ac:dyDescent="0.3">
      <c r="E970" s="77"/>
    </row>
    <row r="971" spans="5:5" x14ac:dyDescent="0.3">
      <c r="E971" s="77"/>
    </row>
    <row r="972" spans="5:5" x14ac:dyDescent="0.3">
      <c r="E972" s="77"/>
    </row>
    <row r="973" spans="5:5" x14ac:dyDescent="0.3">
      <c r="E973" s="77"/>
    </row>
    <row r="974" spans="5:5" x14ac:dyDescent="0.3">
      <c r="E974" s="77"/>
    </row>
    <row r="975" spans="5:5" x14ac:dyDescent="0.3">
      <c r="E975" s="77"/>
    </row>
    <row r="976" spans="5:5" x14ac:dyDescent="0.3">
      <c r="E976" s="77"/>
    </row>
    <row r="977" spans="5:5" x14ac:dyDescent="0.3">
      <c r="E977" s="77"/>
    </row>
    <row r="978" spans="5:5" x14ac:dyDescent="0.3">
      <c r="E978" s="77"/>
    </row>
    <row r="979" spans="5:5" x14ac:dyDescent="0.3">
      <c r="E979" s="77"/>
    </row>
    <row r="980" spans="5:5" x14ac:dyDescent="0.3">
      <c r="E980" s="77"/>
    </row>
    <row r="981" spans="5:5" x14ac:dyDescent="0.3">
      <c r="E981" s="77"/>
    </row>
    <row r="982" spans="5:5" x14ac:dyDescent="0.3">
      <c r="E982" s="77"/>
    </row>
    <row r="983" spans="5:5" x14ac:dyDescent="0.3">
      <c r="E983" s="77"/>
    </row>
    <row r="984" spans="5:5" x14ac:dyDescent="0.3">
      <c r="E984" s="77"/>
    </row>
    <row r="985" spans="5:5" x14ac:dyDescent="0.3">
      <c r="E985" s="77"/>
    </row>
    <row r="986" spans="5:5" x14ac:dyDescent="0.3">
      <c r="E986" s="77"/>
    </row>
    <row r="987" spans="5:5" x14ac:dyDescent="0.3">
      <c r="E987" s="77"/>
    </row>
    <row r="988" spans="5:5" x14ac:dyDescent="0.3">
      <c r="E988" s="77"/>
    </row>
    <row r="989" spans="5:5" x14ac:dyDescent="0.3">
      <c r="E989" s="77"/>
    </row>
    <row r="990" spans="5:5" x14ac:dyDescent="0.3">
      <c r="E990" s="77"/>
    </row>
    <row r="991" spans="5:5" x14ac:dyDescent="0.3">
      <c r="E991" s="77"/>
    </row>
    <row r="992" spans="5:5" x14ac:dyDescent="0.3">
      <c r="E992" s="77"/>
    </row>
    <row r="993" spans="5:5" x14ac:dyDescent="0.3">
      <c r="E993" s="77"/>
    </row>
    <row r="994" spans="5:5" x14ac:dyDescent="0.3">
      <c r="E994" s="77"/>
    </row>
    <row r="995" spans="5:5" x14ac:dyDescent="0.3">
      <c r="E995" s="77"/>
    </row>
    <row r="996" spans="5:5" x14ac:dyDescent="0.3">
      <c r="E996" s="77"/>
    </row>
    <row r="997" spans="5:5" x14ac:dyDescent="0.3">
      <c r="E997" s="77"/>
    </row>
    <row r="998" spans="5:5" x14ac:dyDescent="0.3">
      <c r="E998" s="77"/>
    </row>
    <row r="999" spans="5:5" x14ac:dyDescent="0.3">
      <c r="E999" s="77"/>
    </row>
    <row r="1000" spans="5:5" x14ac:dyDescent="0.3">
      <c r="E1000" s="77"/>
    </row>
    <row r="1001" spans="5:5" x14ac:dyDescent="0.3">
      <c r="E1001" s="77"/>
    </row>
    <row r="1002" spans="5:5" x14ac:dyDescent="0.3">
      <c r="E1002" s="77"/>
    </row>
    <row r="1003" spans="5:5" x14ac:dyDescent="0.3">
      <c r="E1003" s="77"/>
    </row>
    <row r="1004" spans="5:5" x14ac:dyDescent="0.3">
      <c r="E1004" s="77"/>
    </row>
    <row r="1005" spans="5:5" x14ac:dyDescent="0.3">
      <c r="E1005" s="77"/>
    </row>
    <row r="1006" spans="5:5" x14ac:dyDescent="0.3">
      <c r="E1006" s="77"/>
    </row>
    <row r="1007" spans="5:5" x14ac:dyDescent="0.3">
      <c r="E1007" s="77"/>
    </row>
    <row r="1008" spans="5:5" x14ac:dyDescent="0.3">
      <c r="E1008" s="77"/>
    </row>
    <row r="1009" spans="5:5" x14ac:dyDescent="0.3">
      <c r="E1009" s="77"/>
    </row>
    <row r="1010" spans="5:5" x14ac:dyDescent="0.3">
      <c r="E1010" s="77"/>
    </row>
    <row r="1011" spans="5:5" x14ac:dyDescent="0.3">
      <c r="E1011" s="77"/>
    </row>
    <row r="1012" spans="5:5" x14ac:dyDescent="0.3">
      <c r="E1012" s="77"/>
    </row>
    <row r="1013" spans="5:5" x14ac:dyDescent="0.3">
      <c r="E1013" s="77"/>
    </row>
    <row r="1014" spans="5:5" x14ac:dyDescent="0.3">
      <c r="E1014" s="77"/>
    </row>
    <row r="1015" spans="5:5" x14ac:dyDescent="0.3">
      <c r="E1015" s="77"/>
    </row>
    <row r="1016" spans="5:5" x14ac:dyDescent="0.3">
      <c r="E1016" s="77"/>
    </row>
    <row r="1017" spans="5:5" x14ac:dyDescent="0.3">
      <c r="E1017" s="77"/>
    </row>
    <row r="1018" spans="5:5" x14ac:dyDescent="0.3">
      <c r="E1018" s="77"/>
    </row>
    <row r="1019" spans="5:5" x14ac:dyDescent="0.3">
      <c r="E1019" s="77"/>
    </row>
    <row r="1020" spans="5:5" x14ac:dyDescent="0.3">
      <c r="E1020" s="77"/>
    </row>
    <row r="1021" spans="5:5" x14ac:dyDescent="0.3">
      <c r="E1021" s="77"/>
    </row>
    <row r="1022" spans="5:5" x14ac:dyDescent="0.3">
      <c r="E1022" s="77"/>
    </row>
    <row r="1023" spans="5:5" x14ac:dyDescent="0.3">
      <c r="E1023" s="77"/>
    </row>
    <row r="1024" spans="5:5" x14ac:dyDescent="0.3">
      <c r="E1024" s="77"/>
    </row>
    <row r="1025" spans="5:5" x14ac:dyDescent="0.3">
      <c r="E1025" s="77"/>
    </row>
    <row r="1026" spans="5:5" x14ac:dyDescent="0.3">
      <c r="E1026" s="77"/>
    </row>
    <row r="1027" spans="5:5" x14ac:dyDescent="0.3">
      <c r="E1027" s="77"/>
    </row>
    <row r="1028" spans="5:5" x14ac:dyDescent="0.3">
      <c r="E1028" s="77"/>
    </row>
    <row r="1029" spans="5:5" x14ac:dyDescent="0.3">
      <c r="E1029" s="77"/>
    </row>
    <row r="1030" spans="5:5" x14ac:dyDescent="0.3">
      <c r="E1030" s="77"/>
    </row>
    <row r="1031" spans="5:5" x14ac:dyDescent="0.3">
      <c r="E1031" s="77"/>
    </row>
    <row r="1032" spans="5:5" x14ac:dyDescent="0.3">
      <c r="E1032" s="77"/>
    </row>
    <row r="1033" spans="5:5" x14ac:dyDescent="0.3">
      <c r="E1033" s="77"/>
    </row>
    <row r="1034" spans="5:5" x14ac:dyDescent="0.3">
      <c r="E1034" s="77"/>
    </row>
    <row r="1035" spans="5:5" x14ac:dyDescent="0.3">
      <c r="E1035" s="77"/>
    </row>
    <row r="1036" spans="5:5" x14ac:dyDescent="0.3">
      <c r="E1036" s="77"/>
    </row>
    <row r="1037" spans="5:5" x14ac:dyDescent="0.3">
      <c r="E1037" s="77"/>
    </row>
    <row r="1038" spans="5:5" x14ac:dyDescent="0.3">
      <c r="E1038" s="77"/>
    </row>
    <row r="1039" spans="5:5" x14ac:dyDescent="0.3">
      <c r="E1039" s="77"/>
    </row>
    <row r="1040" spans="5:5" x14ac:dyDescent="0.3">
      <c r="E1040" s="77"/>
    </row>
    <row r="1041" spans="5:5" x14ac:dyDescent="0.3">
      <c r="E1041" s="77"/>
    </row>
    <row r="1042" spans="5:5" x14ac:dyDescent="0.3">
      <c r="E1042" s="77"/>
    </row>
    <row r="1043" spans="5:5" x14ac:dyDescent="0.3">
      <c r="E1043" s="77"/>
    </row>
    <row r="1044" spans="5:5" x14ac:dyDescent="0.3">
      <c r="E1044" s="77"/>
    </row>
    <row r="1045" spans="5:5" x14ac:dyDescent="0.3">
      <c r="E1045" s="77"/>
    </row>
    <row r="1046" spans="5:5" x14ac:dyDescent="0.3">
      <c r="E1046" s="77"/>
    </row>
    <row r="1047" spans="5:5" x14ac:dyDescent="0.3">
      <c r="E1047" s="77"/>
    </row>
    <row r="1048" spans="5:5" x14ac:dyDescent="0.3">
      <c r="E1048" s="77"/>
    </row>
    <row r="1049" spans="5:5" x14ac:dyDescent="0.3">
      <c r="E1049" s="77"/>
    </row>
    <row r="1050" spans="5:5" x14ac:dyDescent="0.3">
      <c r="E1050" s="77"/>
    </row>
    <row r="1051" spans="5:5" x14ac:dyDescent="0.3">
      <c r="E1051" s="77"/>
    </row>
    <row r="1052" spans="5:5" x14ac:dyDescent="0.3">
      <c r="E1052" s="77"/>
    </row>
    <row r="1053" spans="5:5" x14ac:dyDescent="0.3">
      <c r="E1053" s="77"/>
    </row>
    <row r="1054" spans="5:5" x14ac:dyDescent="0.3">
      <c r="E1054" s="77"/>
    </row>
    <row r="1055" spans="5:5" x14ac:dyDescent="0.3">
      <c r="E1055" s="77"/>
    </row>
    <row r="1056" spans="5:5" x14ac:dyDescent="0.3">
      <c r="E1056" s="77"/>
    </row>
    <row r="1057" spans="5:5" x14ac:dyDescent="0.3">
      <c r="E1057" s="77"/>
    </row>
    <row r="1058" spans="5:5" x14ac:dyDescent="0.3">
      <c r="E1058" s="77"/>
    </row>
    <row r="1059" spans="5:5" x14ac:dyDescent="0.3">
      <c r="E1059" s="77"/>
    </row>
    <row r="1060" spans="5:5" x14ac:dyDescent="0.3">
      <c r="E1060" s="77"/>
    </row>
    <row r="1061" spans="5:5" x14ac:dyDescent="0.3">
      <c r="E1061" s="77"/>
    </row>
    <row r="1062" spans="5:5" x14ac:dyDescent="0.3">
      <c r="E1062" s="77"/>
    </row>
    <row r="1063" spans="5:5" x14ac:dyDescent="0.3">
      <c r="E1063" s="77"/>
    </row>
    <row r="1064" spans="5:5" x14ac:dyDescent="0.3">
      <c r="E1064" s="77"/>
    </row>
    <row r="1065" spans="5:5" x14ac:dyDescent="0.3">
      <c r="E1065" s="77"/>
    </row>
    <row r="1066" spans="5:5" x14ac:dyDescent="0.3">
      <c r="E1066" s="77"/>
    </row>
    <row r="1067" spans="5:5" x14ac:dyDescent="0.3">
      <c r="E1067" s="77"/>
    </row>
    <row r="1068" spans="5:5" x14ac:dyDescent="0.3">
      <c r="E1068" s="77"/>
    </row>
    <row r="1069" spans="5:5" x14ac:dyDescent="0.3">
      <c r="E1069" s="77"/>
    </row>
    <row r="1070" spans="5:5" x14ac:dyDescent="0.3">
      <c r="E1070" s="77"/>
    </row>
    <row r="1071" spans="5:5" x14ac:dyDescent="0.3">
      <c r="E1071" s="77"/>
    </row>
    <row r="1072" spans="5:5" x14ac:dyDescent="0.3">
      <c r="E1072" s="77"/>
    </row>
    <row r="1073" spans="5:5" x14ac:dyDescent="0.3">
      <c r="E1073" s="77"/>
    </row>
    <row r="1074" spans="5:5" x14ac:dyDescent="0.3">
      <c r="E1074" s="77"/>
    </row>
    <row r="1075" spans="5:5" x14ac:dyDescent="0.3">
      <c r="E1075" s="77"/>
    </row>
    <row r="1076" spans="5:5" x14ac:dyDescent="0.3">
      <c r="E1076" s="77"/>
    </row>
    <row r="1077" spans="5:5" x14ac:dyDescent="0.3">
      <c r="E1077" s="77"/>
    </row>
    <row r="1078" spans="5:5" x14ac:dyDescent="0.3">
      <c r="E1078" s="77"/>
    </row>
    <row r="1079" spans="5:5" x14ac:dyDescent="0.3">
      <c r="E1079" s="77"/>
    </row>
    <row r="1080" spans="5:5" x14ac:dyDescent="0.3">
      <c r="E1080" s="77"/>
    </row>
    <row r="1081" spans="5:5" x14ac:dyDescent="0.3">
      <c r="E1081" s="77"/>
    </row>
    <row r="1082" spans="5:5" x14ac:dyDescent="0.3">
      <c r="E1082" s="77"/>
    </row>
    <row r="1083" spans="5:5" x14ac:dyDescent="0.3">
      <c r="E1083" s="77"/>
    </row>
    <row r="1084" spans="5:5" x14ac:dyDescent="0.3">
      <c r="E1084" s="77"/>
    </row>
    <row r="1085" spans="5:5" x14ac:dyDescent="0.3">
      <c r="E1085" s="77"/>
    </row>
    <row r="1086" spans="5:5" x14ac:dyDescent="0.3">
      <c r="E1086" s="77"/>
    </row>
    <row r="1087" spans="5:5" x14ac:dyDescent="0.3">
      <c r="E1087" s="77"/>
    </row>
    <row r="1088" spans="5:5" x14ac:dyDescent="0.3">
      <c r="E1088" s="77"/>
    </row>
    <row r="1089" spans="5:5" x14ac:dyDescent="0.3">
      <c r="E1089" s="77"/>
    </row>
    <row r="1090" spans="5:5" x14ac:dyDescent="0.3">
      <c r="E1090" s="77"/>
    </row>
    <row r="1091" spans="5:5" x14ac:dyDescent="0.3">
      <c r="E1091" s="77"/>
    </row>
    <row r="1092" spans="5:5" x14ac:dyDescent="0.3">
      <c r="E1092" s="77"/>
    </row>
    <row r="1093" spans="5:5" x14ac:dyDescent="0.3">
      <c r="E1093" s="77"/>
    </row>
    <row r="1094" spans="5:5" x14ac:dyDescent="0.3">
      <c r="E1094" s="77"/>
    </row>
    <row r="1095" spans="5:5" x14ac:dyDescent="0.3">
      <c r="E1095" s="77"/>
    </row>
    <row r="1096" spans="5:5" x14ac:dyDescent="0.3">
      <c r="E1096" s="77"/>
    </row>
    <row r="1097" spans="5:5" x14ac:dyDescent="0.3">
      <c r="E1097" s="77"/>
    </row>
    <row r="1098" spans="5:5" x14ac:dyDescent="0.3">
      <c r="E1098" s="77"/>
    </row>
    <row r="1099" spans="5:5" x14ac:dyDescent="0.3">
      <c r="E1099" s="77"/>
    </row>
    <row r="1100" spans="5:5" x14ac:dyDescent="0.3">
      <c r="E1100" s="77"/>
    </row>
    <row r="1101" spans="5:5" x14ac:dyDescent="0.3">
      <c r="E1101" s="77"/>
    </row>
    <row r="1102" spans="5:5" x14ac:dyDescent="0.3">
      <c r="E1102" s="77"/>
    </row>
    <row r="1103" spans="5:5" x14ac:dyDescent="0.3">
      <c r="E1103" s="77"/>
    </row>
    <row r="1104" spans="5:5" x14ac:dyDescent="0.3">
      <c r="E1104" s="77"/>
    </row>
    <row r="1105" spans="5:5" x14ac:dyDescent="0.3">
      <c r="E1105" s="77"/>
    </row>
    <row r="1106" spans="5:5" x14ac:dyDescent="0.3">
      <c r="E1106" s="77"/>
    </row>
    <row r="1107" spans="5:5" x14ac:dyDescent="0.3">
      <c r="E1107" s="77"/>
    </row>
    <row r="1108" spans="5:5" x14ac:dyDescent="0.3">
      <c r="E1108" s="77"/>
    </row>
    <row r="1109" spans="5:5" x14ac:dyDescent="0.3">
      <c r="E1109" s="77"/>
    </row>
    <row r="1110" spans="5:5" x14ac:dyDescent="0.3">
      <c r="E1110" s="77"/>
    </row>
    <row r="1111" spans="5:5" x14ac:dyDescent="0.3">
      <c r="E1111" s="77"/>
    </row>
    <row r="1112" spans="5:5" x14ac:dyDescent="0.3">
      <c r="E1112" s="77"/>
    </row>
    <row r="1113" spans="5:5" x14ac:dyDescent="0.3">
      <c r="E1113" s="77"/>
    </row>
    <row r="1114" spans="5:5" x14ac:dyDescent="0.3">
      <c r="E1114" s="77"/>
    </row>
    <row r="1115" spans="5:5" x14ac:dyDescent="0.3">
      <c r="E1115" s="77"/>
    </row>
    <row r="1116" spans="5:5" x14ac:dyDescent="0.3">
      <c r="E1116" s="77"/>
    </row>
    <row r="1117" spans="5:5" x14ac:dyDescent="0.3">
      <c r="E1117" s="77"/>
    </row>
    <row r="1118" spans="5:5" x14ac:dyDescent="0.3">
      <c r="E1118" s="77"/>
    </row>
    <row r="1119" spans="5:5" x14ac:dyDescent="0.3">
      <c r="E1119" s="77"/>
    </row>
    <row r="1120" spans="5:5" x14ac:dyDescent="0.3">
      <c r="E1120" s="77"/>
    </row>
    <row r="1121" spans="5:5" x14ac:dyDescent="0.3">
      <c r="E1121" s="77"/>
    </row>
    <row r="1122" spans="5:5" x14ac:dyDescent="0.3">
      <c r="E1122" s="77"/>
    </row>
    <row r="1123" spans="5:5" x14ac:dyDescent="0.3">
      <c r="E1123" s="77"/>
    </row>
    <row r="1124" spans="5:5" x14ac:dyDescent="0.3">
      <c r="E1124" s="77"/>
    </row>
    <row r="1125" spans="5:5" x14ac:dyDescent="0.3">
      <c r="E1125" s="77"/>
    </row>
    <row r="1126" spans="5:5" x14ac:dyDescent="0.3">
      <c r="E1126" s="77"/>
    </row>
    <row r="1127" spans="5:5" x14ac:dyDescent="0.3">
      <c r="E1127" s="77"/>
    </row>
    <row r="1128" spans="5:5" x14ac:dyDescent="0.3">
      <c r="E1128" s="77"/>
    </row>
    <row r="1129" spans="5:5" x14ac:dyDescent="0.3">
      <c r="E1129" s="77"/>
    </row>
    <row r="1130" spans="5:5" x14ac:dyDescent="0.3">
      <c r="E1130" s="77"/>
    </row>
    <row r="1131" spans="5:5" x14ac:dyDescent="0.3">
      <c r="E1131" s="77"/>
    </row>
    <row r="1132" spans="5:5" x14ac:dyDescent="0.3">
      <c r="E1132" s="77"/>
    </row>
    <row r="1133" spans="5:5" x14ac:dyDescent="0.3">
      <c r="E1133" s="77"/>
    </row>
    <row r="1134" spans="5:5" x14ac:dyDescent="0.3">
      <c r="E1134" s="77"/>
    </row>
    <row r="1135" spans="5:5" x14ac:dyDescent="0.3">
      <c r="E1135" s="77"/>
    </row>
    <row r="1136" spans="5:5" x14ac:dyDescent="0.3">
      <c r="E1136" s="77"/>
    </row>
    <row r="1137" spans="5:5" x14ac:dyDescent="0.3">
      <c r="E1137" s="77"/>
    </row>
    <row r="1138" spans="5:5" x14ac:dyDescent="0.3">
      <c r="E1138" s="77"/>
    </row>
    <row r="1139" spans="5:5" x14ac:dyDescent="0.3">
      <c r="E1139" s="77"/>
    </row>
    <row r="1140" spans="5:5" x14ac:dyDescent="0.3">
      <c r="E1140" s="77"/>
    </row>
    <row r="1141" spans="5:5" x14ac:dyDescent="0.3">
      <c r="E1141" s="77"/>
    </row>
    <row r="1142" spans="5:5" x14ac:dyDescent="0.3">
      <c r="E1142" s="77"/>
    </row>
    <row r="1143" spans="5:5" x14ac:dyDescent="0.3">
      <c r="E1143" s="77"/>
    </row>
    <row r="1144" spans="5:5" x14ac:dyDescent="0.3">
      <c r="E1144" s="77"/>
    </row>
    <row r="1145" spans="5:5" x14ac:dyDescent="0.3">
      <c r="E1145" s="77"/>
    </row>
    <row r="1146" spans="5:5" x14ac:dyDescent="0.3">
      <c r="E1146" s="77"/>
    </row>
    <row r="1147" spans="5:5" x14ac:dyDescent="0.3">
      <c r="E1147" s="77"/>
    </row>
    <row r="1148" spans="5:5" x14ac:dyDescent="0.3">
      <c r="E1148" s="77"/>
    </row>
    <row r="1149" spans="5:5" x14ac:dyDescent="0.3">
      <c r="E1149" s="77"/>
    </row>
    <row r="1150" spans="5:5" x14ac:dyDescent="0.3">
      <c r="E1150" s="77"/>
    </row>
    <row r="1151" spans="5:5" x14ac:dyDescent="0.3">
      <c r="E1151" s="77"/>
    </row>
    <row r="1152" spans="5:5" x14ac:dyDescent="0.3">
      <c r="E1152" s="77"/>
    </row>
    <row r="1153" spans="5:5" x14ac:dyDescent="0.3">
      <c r="E1153" s="77"/>
    </row>
    <row r="1154" spans="5:5" x14ac:dyDescent="0.3">
      <c r="E1154" s="77"/>
    </row>
    <row r="1155" spans="5:5" x14ac:dyDescent="0.3">
      <c r="E1155" s="77"/>
    </row>
    <row r="1156" spans="5:5" x14ac:dyDescent="0.3">
      <c r="E1156" s="77"/>
    </row>
    <row r="1157" spans="5:5" x14ac:dyDescent="0.3">
      <c r="E1157" s="77"/>
    </row>
    <row r="1158" spans="5:5" x14ac:dyDescent="0.3">
      <c r="E1158" s="77"/>
    </row>
    <row r="1159" spans="5:5" x14ac:dyDescent="0.3">
      <c r="E1159" s="77"/>
    </row>
    <row r="1160" spans="5:5" x14ac:dyDescent="0.3">
      <c r="E1160" s="77"/>
    </row>
    <row r="1161" spans="5:5" x14ac:dyDescent="0.3">
      <c r="E1161" s="77"/>
    </row>
    <row r="1162" spans="5:5" x14ac:dyDescent="0.3">
      <c r="E1162" s="77"/>
    </row>
    <row r="1163" spans="5:5" x14ac:dyDescent="0.3">
      <c r="E1163" s="77"/>
    </row>
    <row r="1164" spans="5:5" x14ac:dyDescent="0.3">
      <c r="E1164" s="77"/>
    </row>
    <row r="1165" spans="5:5" x14ac:dyDescent="0.3">
      <c r="E1165" s="77"/>
    </row>
    <row r="1166" spans="5:5" x14ac:dyDescent="0.3">
      <c r="E1166" s="77"/>
    </row>
    <row r="1167" spans="5:5" x14ac:dyDescent="0.3">
      <c r="E1167" s="77"/>
    </row>
    <row r="1168" spans="5:5" x14ac:dyDescent="0.3">
      <c r="E1168" s="77"/>
    </row>
    <row r="1169" spans="5:5" x14ac:dyDescent="0.3">
      <c r="E1169" s="77"/>
    </row>
    <row r="1170" spans="5:5" x14ac:dyDescent="0.3">
      <c r="E1170" s="77"/>
    </row>
    <row r="1171" spans="5:5" x14ac:dyDescent="0.3">
      <c r="E1171" s="77"/>
    </row>
    <row r="1172" spans="5:5" x14ac:dyDescent="0.3">
      <c r="E1172" s="77"/>
    </row>
    <row r="1173" spans="5:5" x14ac:dyDescent="0.3">
      <c r="E1173" s="77"/>
    </row>
    <row r="1174" spans="5:5" x14ac:dyDescent="0.3">
      <c r="E1174" s="77"/>
    </row>
    <row r="1175" spans="5:5" x14ac:dyDescent="0.3">
      <c r="E1175" s="77"/>
    </row>
    <row r="1176" spans="5:5" x14ac:dyDescent="0.3">
      <c r="E1176" s="77"/>
    </row>
    <row r="1177" spans="5:5" x14ac:dyDescent="0.3">
      <c r="E1177" s="77"/>
    </row>
    <row r="1178" spans="5:5" x14ac:dyDescent="0.3">
      <c r="E1178" s="77"/>
    </row>
    <row r="1179" spans="5:5" x14ac:dyDescent="0.3">
      <c r="E1179" s="77"/>
    </row>
    <row r="1180" spans="5:5" x14ac:dyDescent="0.3">
      <c r="E1180" s="77"/>
    </row>
    <row r="1181" spans="5:5" x14ac:dyDescent="0.3">
      <c r="E1181" s="77"/>
    </row>
    <row r="1182" spans="5:5" x14ac:dyDescent="0.3">
      <c r="E1182" s="77"/>
    </row>
    <row r="1183" spans="5:5" x14ac:dyDescent="0.3">
      <c r="E1183" s="77"/>
    </row>
    <row r="1184" spans="5:5" x14ac:dyDescent="0.3">
      <c r="E1184" s="77"/>
    </row>
    <row r="1185" spans="5:5" x14ac:dyDescent="0.3">
      <c r="E1185" s="77"/>
    </row>
    <row r="1186" spans="5:5" x14ac:dyDescent="0.3">
      <c r="E1186" s="77"/>
    </row>
    <row r="1187" spans="5:5" x14ac:dyDescent="0.3">
      <c r="E1187" s="77"/>
    </row>
    <row r="1188" spans="5:5" x14ac:dyDescent="0.3">
      <c r="E1188" s="77"/>
    </row>
    <row r="1189" spans="5:5" x14ac:dyDescent="0.3">
      <c r="E1189" s="77"/>
    </row>
    <row r="1190" spans="5:5" x14ac:dyDescent="0.3">
      <c r="E1190" s="77"/>
    </row>
    <row r="1191" spans="5:5" x14ac:dyDescent="0.3">
      <c r="E1191" s="77"/>
    </row>
    <row r="1192" spans="5:5" x14ac:dyDescent="0.3">
      <c r="E1192" s="77"/>
    </row>
    <row r="1193" spans="5:5" x14ac:dyDescent="0.3">
      <c r="E1193" s="77"/>
    </row>
    <row r="1194" spans="5:5" x14ac:dyDescent="0.3">
      <c r="E1194" s="77"/>
    </row>
    <row r="1195" spans="5:5" x14ac:dyDescent="0.3">
      <c r="E1195" s="77"/>
    </row>
    <row r="1196" spans="5:5" x14ac:dyDescent="0.3">
      <c r="E1196" s="77"/>
    </row>
    <row r="1197" spans="5:5" x14ac:dyDescent="0.3">
      <c r="E1197" s="77"/>
    </row>
    <row r="1198" spans="5:5" x14ac:dyDescent="0.3">
      <c r="E1198" s="77"/>
    </row>
    <row r="1199" spans="5:5" x14ac:dyDescent="0.3">
      <c r="E1199" s="77"/>
    </row>
    <row r="1200" spans="5:5" x14ac:dyDescent="0.3">
      <c r="E1200" s="77"/>
    </row>
    <row r="1201" spans="5:5" x14ac:dyDescent="0.3">
      <c r="E1201" s="77"/>
    </row>
    <row r="1202" spans="5:5" x14ac:dyDescent="0.3">
      <c r="E1202" s="77"/>
    </row>
    <row r="1203" spans="5:5" x14ac:dyDescent="0.3">
      <c r="E1203" s="77"/>
    </row>
    <row r="1204" spans="5:5" x14ac:dyDescent="0.3">
      <c r="E1204" s="77"/>
    </row>
    <row r="1205" spans="5:5" x14ac:dyDescent="0.3">
      <c r="E1205" s="77"/>
    </row>
    <row r="1206" spans="5:5" x14ac:dyDescent="0.3">
      <c r="E1206" s="77"/>
    </row>
    <row r="1207" spans="5:5" x14ac:dyDescent="0.3">
      <c r="E1207" s="77"/>
    </row>
    <row r="1208" spans="5:5" x14ac:dyDescent="0.3">
      <c r="E1208" s="77"/>
    </row>
    <row r="1209" spans="5:5" x14ac:dyDescent="0.3">
      <c r="E1209" s="77"/>
    </row>
    <row r="1210" spans="5:5" x14ac:dyDescent="0.3">
      <c r="E1210" s="77"/>
    </row>
    <row r="1211" spans="5:5" x14ac:dyDescent="0.3">
      <c r="E1211" s="77"/>
    </row>
    <row r="1212" spans="5:5" x14ac:dyDescent="0.3">
      <c r="E1212" s="77"/>
    </row>
    <row r="1213" spans="5:5" x14ac:dyDescent="0.3">
      <c r="E1213" s="77"/>
    </row>
    <row r="1214" spans="5:5" x14ac:dyDescent="0.3">
      <c r="E1214" s="77"/>
    </row>
    <row r="1215" spans="5:5" x14ac:dyDescent="0.3">
      <c r="E1215" s="77"/>
    </row>
    <row r="1216" spans="5:5" x14ac:dyDescent="0.3">
      <c r="E1216" s="77"/>
    </row>
    <row r="1217" spans="5:5" x14ac:dyDescent="0.3">
      <c r="E1217" s="77"/>
    </row>
    <row r="1218" spans="5:5" x14ac:dyDescent="0.3">
      <c r="E1218" s="77"/>
    </row>
    <row r="1219" spans="5:5" x14ac:dyDescent="0.3">
      <c r="E1219" s="77"/>
    </row>
    <row r="1220" spans="5:5" x14ac:dyDescent="0.3">
      <c r="E1220" s="77"/>
    </row>
    <row r="1221" spans="5:5" x14ac:dyDescent="0.3">
      <c r="E1221" s="77"/>
    </row>
    <row r="1222" spans="5:5" x14ac:dyDescent="0.3">
      <c r="E1222" s="77"/>
    </row>
    <row r="1223" spans="5:5" x14ac:dyDescent="0.3">
      <c r="E1223" s="77"/>
    </row>
    <row r="1224" spans="5:5" x14ac:dyDescent="0.3">
      <c r="E1224" s="77"/>
    </row>
    <row r="1225" spans="5:5" x14ac:dyDescent="0.3">
      <c r="E1225" s="77"/>
    </row>
    <row r="1226" spans="5:5" x14ac:dyDescent="0.3">
      <c r="E1226" s="77"/>
    </row>
    <row r="1227" spans="5:5" x14ac:dyDescent="0.3">
      <c r="E1227" s="77"/>
    </row>
    <row r="1228" spans="5:5" x14ac:dyDescent="0.3">
      <c r="E1228" s="77"/>
    </row>
    <row r="1229" spans="5:5" x14ac:dyDescent="0.3">
      <c r="E1229" s="77"/>
    </row>
    <row r="1230" spans="5:5" x14ac:dyDescent="0.3">
      <c r="E1230" s="77"/>
    </row>
    <row r="1231" spans="5:5" x14ac:dyDescent="0.3">
      <c r="E1231" s="77"/>
    </row>
    <row r="1232" spans="5:5" x14ac:dyDescent="0.3">
      <c r="E1232" s="77"/>
    </row>
    <row r="1233" spans="5:5" x14ac:dyDescent="0.3">
      <c r="E1233" s="77"/>
    </row>
    <row r="1234" spans="5:5" x14ac:dyDescent="0.3">
      <c r="E1234" s="77"/>
    </row>
    <row r="1235" spans="5:5" x14ac:dyDescent="0.3">
      <c r="E1235" s="77"/>
    </row>
    <row r="1236" spans="5:5" x14ac:dyDescent="0.3">
      <c r="E1236" s="77"/>
    </row>
    <row r="1237" spans="5:5" x14ac:dyDescent="0.3">
      <c r="E1237" s="77"/>
    </row>
    <row r="1238" spans="5:5" x14ac:dyDescent="0.3">
      <c r="E1238" s="77"/>
    </row>
    <row r="1239" spans="5:5" x14ac:dyDescent="0.3">
      <c r="E1239" s="77"/>
    </row>
    <row r="1240" spans="5:5" x14ac:dyDescent="0.3">
      <c r="E1240" s="77"/>
    </row>
    <row r="1241" spans="5:5" x14ac:dyDescent="0.3">
      <c r="E1241" s="77"/>
    </row>
    <row r="1242" spans="5:5" x14ac:dyDescent="0.3">
      <c r="E1242" s="77"/>
    </row>
    <row r="1243" spans="5:5" x14ac:dyDescent="0.3">
      <c r="E1243" s="77"/>
    </row>
    <row r="1244" spans="5:5" x14ac:dyDescent="0.3">
      <c r="E1244" s="77"/>
    </row>
    <row r="1245" spans="5:5" x14ac:dyDescent="0.3">
      <c r="E1245" s="77"/>
    </row>
    <row r="1246" spans="5:5" x14ac:dyDescent="0.3">
      <c r="E1246" s="77"/>
    </row>
    <row r="1247" spans="5:5" x14ac:dyDescent="0.3">
      <c r="E1247" s="77"/>
    </row>
    <row r="1248" spans="5:5" x14ac:dyDescent="0.3">
      <c r="E1248" s="77"/>
    </row>
    <row r="1249" spans="5:5" x14ac:dyDescent="0.3">
      <c r="E1249" s="77"/>
    </row>
    <row r="1250" spans="5:5" x14ac:dyDescent="0.3">
      <c r="E1250" s="77"/>
    </row>
    <row r="1251" spans="5:5" x14ac:dyDescent="0.3">
      <c r="E1251" s="77"/>
    </row>
    <row r="1252" spans="5:5" x14ac:dyDescent="0.3">
      <c r="E1252" s="77"/>
    </row>
    <row r="1253" spans="5:5" x14ac:dyDescent="0.3">
      <c r="E1253" s="77"/>
    </row>
    <row r="1254" spans="5:5" x14ac:dyDescent="0.3">
      <c r="E1254" s="77"/>
    </row>
    <row r="1255" spans="5:5" x14ac:dyDescent="0.3">
      <c r="E1255" s="77"/>
    </row>
    <row r="1256" spans="5:5" x14ac:dyDescent="0.3">
      <c r="E1256" s="77"/>
    </row>
    <row r="1257" spans="5:5" x14ac:dyDescent="0.3">
      <c r="E1257" s="77"/>
    </row>
    <row r="1258" spans="5:5" x14ac:dyDescent="0.3">
      <c r="E1258" s="77"/>
    </row>
    <row r="1259" spans="5:5" x14ac:dyDescent="0.3">
      <c r="E1259" s="77"/>
    </row>
    <row r="1260" spans="5:5" x14ac:dyDescent="0.3">
      <c r="E1260" s="77"/>
    </row>
    <row r="1261" spans="5:5" x14ac:dyDescent="0.3">
      <c r="E1261" s="77"/>
    </row>
    <row r="1262" spans="5:5" x14ac:dyDescent="0.3">
      <c r="E1262" s="77"/>
    </row>
    <row r="1263" spans="5:5" x14ac:dyDescent="0.3">
      <c r="E1263" s="77"/>
    </row>
    <row r="1264" spans="5:5" x14ac:dyDescent="0.3">
      <c r="E1264" s="77"/>
    </row>
    <row r="1265" spans="5:5" x14ac:dyDescent="0.3">
      <c r="E1265" s="77"/>
    </row>
    <row r="1266" spans="5:5" x14ac:dyDescent="0.3">
      <c r="E1266" s="77"/>
    </row>
    <row r="1267" spans="5:5" x14ac:dyDescent="0.3">
      <c r="E1267" s="77"/>
    </row>
    <row r="1268" spans="5:5" x14ac:dyDescent="0.3">
      <c r="E1268" s="77"/>
    </row>
    <row r="1269" spans="5:5" x14ac:dyDescent="0.3">
      <c r="E1269" s="77"/>
    </row>
    <row r="1270" spans="5:5" x14ac:dyDescent="0.3">
      <c r="E1270" s="77"/>
    </row>
    <row r="1271" spans="5:5" x14ac:dyDescent="0.3">
      <c r="E1271" s="77"/>
    </row>
    <row r="1272" spans="5:5" x14ac:dyDescent="0.3">
      <c r="E1272" s="77"/>
    </row>
    <row r="1273" spans="5:5" x14ac:dyDescent="0.3">
      <c r="E1273" s="77"/>
    </row>
    <row r="1274" spans="5:5" x14ac:dyDescent="0.3">
      <c r="E1274" s="77"/>
    </row>
    <row r="1275" spans="5:5" x14ac:dyDescent="0.3">
      <c r="E1275" s="77"/>
    </row>
    <row r="1276" spans="5:5" x14ac:dyDescent="0.3">
      <c r="E1276" s="77"/>
    </row>
    <row r="1277" spans="5:5" x14ac:dyDescent="0.3">
      <c r="E1277" s="77"/>
    </row>
    <row r="1278" spans="5:5" x14ac:dyDescent="0.3">
      <c r="E1278" s="77"/>
    </row>
    <row r="1279" spans="5:5" x14ac:dyDescent="0.3">
      <c r="E1279" s="77"/>
    </row>
    <row r="1280" spans="5:5" x14ac:dyDescent="0.3">
      <c r="E1280" s="77"/>
    </row>
    <row r="1281" spans="5:5" x14ac:dyDescent="0.3">
      <c r="E1281" s="77"/>
    </row>
    <row r="1282" spans="5:5" x14ac:dyDescent="0.3">
      <c r="E1282" s="77"/>
    </row>
    <row r="1283" spans="5:5" x14ac:dyDescent="0.3">
      <c r="E1283" s="77"/>
    </row>
    <row r="1284" spans="5:5" x14ac:dyDescent="0.3">
      <c r="E1284" s="77"/>
    </row>
    <row r="1285" spans="5:5" x14ac:dyDescent="0.3">
      <c r="E1285" s="77"/>
    </row>
    <row r="1286" spans="5:5" x14ac:dyDescent="0.3">
      <c r="E1286" s="77"/>
    </row>
    <row r="1287" spans="5:5" x14ac:dyDescent="0.3">
      <c r="E1287" s="77"/>
    </row>
    <row r="1288" spans="5:5" x14ac:dyDescent="0.3">
      <c r="E1288" s="77"/>
    </row>
    <row r="1289" spans="5:5" x14ac:dyDescent="0.3">
      <c r="E1289" s="77"/>
    </row>
    <row r="1290" spans="5:5" x14ac:dyDescent="0.3">
      <c r="E1290" s="77"/>
    </row>
    <row r="1291" spans="5:5" x14ac:dyDescent="0.3">
      <c r="E1291" s="77"/>
    </row>
    <row r="1292" spans="5:5" x14ac:dyDescent="0.3">
      <c r="E1292" s="77"/>
    </row>
    <row r="1293" spans="5:5" x14ac:dyDescent="0.3">
      <c r="E1293" s="77"/>
    </row>
    <row r="1294" spans="5:5" x14ac:dyDescent="0.3">
      <c r="E1294" s="77"/>
    </row>
    <row r="1295" spans="5:5" x14ac:dyDescent="0.3">
      <c r="E1295" s="77"/>
    </row>
    <row r="1296" spans="5:5" x14ac:dyDescent="0.3">
      <c r="E1296" s="77"/>
    </row>
    <row r="1297" spans="5:5" x14ac:dyDescent="0.3">
      <c r="E1297" s="77"/>
    </row>
    <row r="1298" spans="5:5" x14ac:dyDescent="0.3">
      <c r="E1298" s="77"/>
    </row>
    <row r="1299" spans="5:5" x14ac:dyDescent="0.3">
      <c r="E1299" s="77"/>
    </row>
    <row r="1300" spans="5:5" x14ac:dyDescent="0.3">
      <c r="E1300" s="77"/>
    </row>
    <row r="1301" spans="5:5" x14ac:dyDescent="0.3">
      <c r="E1301" s="77"/>
    </row>
    <row r="1302" spans="5:5" x14ac:dyDescent="0.3">
      <c r="E1302" s="77"/>
    </row>
    <row r="1303" spans="5:5" x14ac:dyDescent="0.3">
      <c r="E1303" s="77"/>
    </row>
    <row r="1304" spans="5:5" x14ac:dyDescent="0.3">
      <c r="E1304" s="77"/>
    </row>
    <row r="1305" spans="5:5" x14ac:dyDescent="0.3">
      <c r="E1305" s="77"/>
    </row>
    <row r="1306" spans="5:5" x14ac:dyDescent="0.3">
      <c r="E1306" s="77"/>
    </row>
    <row r="1307" spans="5:5" x14ac:dyDescent="0.3">
      <c r="E1307" s="77"/>
    </row>
    <row r="1308" spans="5:5" x14ac:dyDescent="0.3">
      <c r="E1308" s="77"/>
    </row>
    <row r="1309" spans="5:5" x14ac:dyDescent="0.3">
      <c r="E1309" s="77"/>
    </row>
    <row r="1310" spans="5:5" x14ac:dyDescent="0.3">
      <c r="E1310" s="77"/>
    </row>
    <row r="1311" spans="5:5" x14ac:dyDescent="0.3">
      <c r="E1311" s="77"/>
    </row>
    <row r="1312" spans="5:5" x14ac:dyDescent="0.3">
      <c r="E1312" s="77"/>
    </row>
    <row r="1313" spans="5:5" x14ac:dyDescent="0.3">
      <c r="E1313" s="77"/>
    </row>
    <row r="1314" spans="5:5" x14ac:dyDescent="0.3">
      <c r="E1314" s="77"/>
    </row>
    <row r="1315" spans="5:5" x14ac:dyDescent="0.3">
      <c r="E1315" s="77"/>
    </row>
    <row r="1316" spans="5:5" x14ac:dyDescent="0.3">
      <c r="E1316" s="77"/>
    </row>
    <row r="1317" spans="5:5" x14ac:dyDescent="0.3">
      <c r="E1317" s="77"/>
    </row>
    <row r="1318" spans="5:5" x14ac:dyDescent="0.3">
      <c r="E1318" s="77"/>
    </row>
    <row r="1319" spans="5:5" x14ac:dyDescent="0.3">
      <c r="E1319" s="77"/>
    </row>
    <row r="1320" spans="5:5" x14ac:dyDescent="0.3">
      <c r="E1320" s="77"/>
    </row>
    <row r="1321" spans="5:5" x14ac:dyDescent="0.3">
      <c r="E1321" s="77"/>
    </row>
    <row r="1322" spans="5:5" x14ac:dyDescent="0.3">
      <c r="E1322" s="77"/>
    </row>
    <row r="1323" spans="5:5" x14ac:dyDescent="0.3">
      <c r="E1323" s="77"/>
    </row>
    <row r="1324" spans="5:5" x14ac:dyDescent="0.3">
      <c r="E1324" s="77"/>
    </row>
    <row r="1325" spans="5:5" x14ac:dyDescent="0.3">
      <c r="E1325" s="77"/>
    </row>
    <row r="1326" spans="5:5" x14ac:dyDescent="0.3">
      <c r="E1326" s="77"/>
    </row>
    <row r="1327" spans="5:5" x14ac:dyDescent="0.3">
      <c r="E1327" s="77"/>
    </row>
    <row r="1328" spans="5:5" x14ac:dyDescent="0.3">
      <c r="E1328" s="77"/>
    </row>
    <row r="1329" spans="5:5" x14ac:dyDescent="0.3">
      <c r="E1329" s="77"/>
    </row>
    <row r="1330" spans="5:5" x14ac:dyDescent="0.3">
      <c r="E1330" s="77"/>
    </row>
    <row r="1331" spans="5:5" x14ac:dyDescent="0.3">
      <c r="E1331" s="77"/>
    </row>
    <row r="1332" spans="5:5" x14ac:dyDescent="0.3">
      <c r="E1332" s="77"/>
    </row>
    <row r="1333" spans="5:5" x14ac:dyDescent="0.3">
      <c r="E1333" s="77"/>
    </row>
    <row r="1334" spans="5:5" x14ac:dyDescent="0.3">
      <c r="E1334" s="77"/>
    </row>
    <row r="1335" spans="5:5" x14ac:dyDescent="0.3">
      <c r="E1335" s="77"/>
    </row>
    <row r="1336" spans="5:5" x14ac:dyDescent="0.3">
      <c r="E1336" s="77"/>
    </row>
    <row r="1337" spans="5:5" x14ac:dyDescent="0.3">
      <c r="E1337" s="77"/>
    </row>
    <row r="1338" spans="5:5" x14ac:dyDescent="0.3">
      <c r="E1338" s="77"/>
    </row>
    <row r="1339" spans="5:5" x14ac:dyDescent="0.3">
      <c r="E1339" s="77"/>
    </row>
    <row r="1340" spans="5:5" x14ac:dyDescent="0.3">
      <c r="E1340" s="77"/>
    </row>
    <row r="1341" spans="5:5" x14ac:dyDescent="0.3">
      <c r="E1341" s="77"/>
    </row>
    <row r="1342" spans="5:5" x14ac:dyDescent="0.3">
      <c r="E1342" s="77"/>
    </row>
    <row r="1343" spans="5:5" x14ac:dyDescent="0.3">
      <c r="E1343" s="77"/>
    </row>
    <row r="1344" spans="5:5" x14ac:dyDescent="0.3">
      <c r="E1344" s="77"/>
    </row>
    <row r="1345" spans="5:5" x14ac:dyDescent="0.3">
      <c r="E1345" s="77"/>
    </row>
    <row r="1346" spans="5:5" x14ac:dyDescent="0.3">
      <c r="E1346" s="77"/>
    </row>
    <row r="1347" spans="5:5" x14ac:dyDescent="0.3">
      <c r="E1347" s="77"/>
    </row>
    <row r="1348" spans="5:5" x14ac:dyDescent="0.3">
      <c r="E1348" s="77"/>
    </row>
    <row r="1349" spans="5:5" x14ac:dyDescent="0.3">
      <c r="E1349" s="77"/>
    </row>
    <row r="1350" spans="5:5" x14ac:dyDescent="0.3">
      <c r="E1350" s="77"/>
    </row>
    <row r="1351" spans="5:5" x14ac:dyDescent="0.3">
      <c r="E1351" s="77"/>
    </row>
    <row r="1352" spans="5:5" x14ac:dyDescent="0.3">
      <c r="E1352" s="77"/>
    </row>
    <row r="1353" spans="5:5" x14ac:dyDescent="0.3">
      <c r="E1353" s="77"/>
    </row>
    <row r="1354" spans="5:5" x14ac:dyDescent="0.3">
      <c r="E1354" s="77"/>
    </row>
    <row r="1355" spans="5:5" x14ac:dyDescent="0.3">
      <c r="E1355" s="77"/>
    </row>
    <row r="1356" spans="5:5" x14ac:dyDescent="0.3">
      <c r="E1356" s="77"/>
    </row>
    <row r="1357" spans="5:5" x14ac:dyDescent="0.3">
      <c r="E1357" s="77"/>
    </row>
    <row r="1358" spans="5:5" x14ac:dyDescent="0.3">
      <c r="E1358" s="77"/>
    </row>
    <row r="1359" spans="5:5" x14ac:dyDescent="0.3">
      <c r="E1359" s="77"/>
    </row>
    <row r="1360" spans="5:5" x14ac:dyDescent="0.3">
      <c r="E1360" s="77"/>
    </row>
    <row r="1361" spans="5:5" x14ac:dyDescent="0.3">
      <c r="E1361" s="77"/>
    </row>
    <row r="1362" spans="5:5" x14ac:dyDescent="0.3">
      <c r="E1362" s="77"/>
    </row>
    <row r="1363" spans="5:5" x14ac:dyDescent="0.3">
      <c r="E1363" s="77"/>
    </row>
    <row r="1364" spans="5:5" x14ac:dyDescent="0.3">
      <c r="E1364" s="77"/>
    </row>
    <row r="1365" spans="5:5" x14ac:dyDescent="0.3">
      <c r="E1365" s="77"/>
    </row>
    <row r="1366" spans="5:5" x14ac:dyDescent="0.3">
      <c r="E1366" s="77"/>
    </row>
    <row r="1367" spans="5:5" x14ac:dyDescent="0.3">
      <c r="E1367" s="77"/>
    </row>
    <row r="1368" spans="5:5" x14ac:dyDescent="0.3">
      <c r="E1368" s="77"/>
    </row>
    <row r="1369" spans="5:5" x14ac:dyDescent="0.3">
      <c r="E1369" s="77"/>
    </row>
    <row r="1370" spans="5:5" x14ac:dyDescent="0.3">
      <c r="E1370" s="77"/>
    </row>
    <row r="1371" spans="5:5" x14ac:dyDescent="0.3">
      <c r="E1371" s="77"/>
    </row>
    <row r="1372" spans="5:5" x14ac:dyDescent="0.3">
      <c r="E1372" s="77"/>
    </row>
    <row r="1373" spans="5:5" x14ac:dyDescent="0.3">
      <c r="E1373" s="77"/>
    </row>
    <row r="1374" spans="5:5" x14ac:dyDescent="0.3">
      <c r="E1374" s="77"/>
    </row>
    <row r="1375" spans="5:5" x14ac:dyDescent="0.3">
      <c r="E1375" s="77"/>
    </row>
    <row r="1376" spans="5:5" x14ac:dyDescent="0.3">
      <c r="E1376" s="77"/>
    </row>
    <row r="1377" spans="5:5" x14ac:dyDescent="0.3">
      <c r="E1377" s="77"/>
    </row>
    <row r="1378" spans="5:5" x14ac:dyDescent="0.3">
      <c r="E1378" s="77"/>
    </row>
    <row r="1379" spans="5:5" x14ac:dyDescent="0.3">
      <c r="E1379" s="77"/>
    </row>
    <row r="1380" spans="5:5" x14ac:dyDescent="0.3">
      <c r="E1380" s="77"/>
    </row>
    <row r="1381" spans="5:5" x14ac:dyDescent="0.3">
      <c r="E1381" s="77"/>
    </row>
    <row r="1382" spans="5:5" x14ac:dyDescent="0.3">
      <c r="E1382" s="77"/>
    </row>
    <row r="1383" spans="5:5" x14ac:dyDescent="0.3">
      <c r="E1383" s="77"/>
    </row>
    <row r="1384" spans="5:5" x14ac:dyDescent="0.3">
      <c r="E1384" s="77"/>
    </row>
    <row r="1385" spans="5:5" x14ac:dyDescent="0.3">
      <c r="E1385" s="77"/>
    </row>
    <row r="1386" spans="5:5" x14ac:dyDescent="0.3">
      <c r="E1386" s="77"/>
    </row>
    <row r="1387" spans="5:5" x14ac:dyDescent="0.3">
      <c r="E1387" s="77"/>
    </row>
    <row r="1388" spans="5:5" x14ac:dyDescent="0.3">
      <c r="E1388" s="77"/>
    </row>
    <row r="1389" spans="5:5" x14ac:dyDescent="0.3">
      <c r="E1389" s="77"/>
    </row>
    <row r="1390" spans="5:5" x14ac:dyDescent="0.3">
      <c r="E1390" s="77"/>
    </row>
    <row r="1391" spans="5:5" x14ac:dyDescent="0.3">
      <c r="E1391" s="77"/>
    </row>
    <row r="1392" spans="5:5" x14ac:dyDescent="0.3">
      <c r="E1392" s="77"/>
    </row>
    <row r="1393" spans="5:5" x14ac:dyDescent="0.3">
      <c r="E1393" s="77"/>
    </row>
    <row r="1394" spans="5:5" x14ac:dyDescent="0.3">
      <c r="E1394" s="77"/>
    </row>
    <row r="1395" spans="5:5" x14ac:dyDescent="0.3">
      <c r="E1395" s="77"/>
    </row>
    <row r="1396" spans="5:5" x14ac:dyDescent="0.3">
      <c r="E1396" s="77"/>
    </row>
    <row r="1397" spans="5:5" x14ac:dyDescent="0.3">
      <c r="E1397" s="77"/>
    </row>
    <row r="1398" spans="5:5" x14ac:dyDescent="0.3">
      <c r="E1398" s="77"/>
    </row>
    <row r="1399" spans="5:5" x14ac:dyDescent="0.3">
      <c r="E1399" s="77"/>
    </row>
    <row r="1400" spans="5:5" x14ac:dyDescent="0.3">
      <c r="E1400" s="77"/>
    </row>
    <row r="1401" spans="5:5" x14ac:dyDescent="0.3">
      <c r="E1401" s="77"/>
    </row>
    <row r="1402" spans="5:5" x14ac:dyDescent="0.3">
      <c r="E1402" s="77"/>
    </row>
    <row r="1403" spans="5:5" x14ac:dyDescent="0.3">
      <c r="E1403" s="77"/>
    </row>
    <row r="1404" spans="5:5" x14ac:dyDescent="0.3">
      <c r="E1404" s="77"/>
    </row>
    <row r="1405" spans="5:5" x14ac:dyDescent="0.3">
      <c r="E1405" s="77"/>
    </row>
    <row r="1406" spans="5:5" x14ac:dyDescent="0.3">
      <c r="E1406" s="77"/>
    </row>
    <row r="1407" spans="5:5" x14ac:dyDescent="0.3">
      <c r="E1407" s="77"/>
    </row>
    <row r="1408" spans="5:5" x14ac:dyDescent="0.3">
      <c r="E1408" s="77"/>
    </row>
    <row r="1409" spans="5:5" x14ac:dyDescent="0.3">
      <c r="E1409" s="77"/>
    </row>
    <row r="1410" spans="5:5" x14ac:dyDescent="0.3">
      <c r="E1410" s="77"/>
    </row>
    <row r="1411" spans="5:5" x14ac:dyDescent="0.3">
      <c r="E1411" s="77"/>
    </row>
    <row r="1412" spans="5:5" x14ac:dyDescent="0.3">
      <c r="E1412" s="77"/>
    </row>
    <row r="1413" spans="5:5" x14ac:dyDescent="0.3">
      <c r="E1413" s="77"/>
    </row>
    <row r="1414" spans="5:5" x14ac:dyDescent="0.3">
      <c r="E1414" s="77"/>
    </row>
    <row r="1415" spans="5:5" x14ac:dyDescent="0.3">
      <c r="E1415" s="77"/>
    </row>
    <row r="1416" spans="5:5" x14ac:dyDescent="0.3">
      <c r="E1416" s="77"/>
    </row>
    <row r="1417" spans="5:5" x14ac:dyDescent="0.3">
      <c r="E1417" s="77"/>
    </row>
    <row r="1418" spans="5:5" x14ac:dyDescent="0.3">
      <c r="E1418" s="77"/>
    </row>
    <row r="1419" spans="5:5" x14ac:dyDescent="0.3">
      <c r="E1419" s="77"/>
    </row>
    <row r="1420" spans="5:5" x14ac:dyDescent="0.3">
      <c r="E1420" s="77"/>
    </row>
    <row r="1421" spans="5:5" x14ac:dyDescent="0.3">
      <c r="E1421" s="77"/>
    </row>
    <row r="1422" spans="5:5" x14ac:dyDescent="0.3">
      <c r="E1422" s="77"/>
    </row>
    <row r="1423" spans="5:5" x14ac:dyDescent="0.3">
      <c r="E1423" s="77"/>
    </row>
    <row r="1424" spans="5:5" x14ac:dyDescent="0.3">
      <c r="E1424" s="77"/>
    </row>
    <row r="1425" spans="5:5" x14ac:dyDescent="0.3">
      <c r="E1425" s="77"/>
    </row>
  </sheetData>
  <pageMargins left="0.23622047244094491" right="0.23622047244094491" top="0.74803149606299213" bottom="0.74803149606299213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25" workbookViewId="0">
      <selection activeCell="F11" sqref="F11"/>
    </sheetView>
  </sheetViews>
  <sheetFormatPr defaultRowHeight="14.4" x14ac:dyDescent="0.3"/>
  <cols>
    <col min="1" max="1" width="6.44140625" customWidth="1"/>
    <col min="2" max="2" width="36.44140625" customWidth="1"/>
    <col min="3" max="3" width="14.6640625" customWidth="1"/>
    <col min="4" max="5" width="14.109375" customWidth="1"/>
    <col min="6" max="6" width="15.33203125" customWidth="1"/>
  </cols>
  <sheetData>
    <row r="2" spans="1:6" ht="30" customHeight="1" x14ac:dyDescent="0.35">
      <c r="B2" s="55" t="s">
        <v>152</v>
      </c>
    </row>
    <row r="3" spans="1:6" ht="43.2" x14ac:dyDescent="0.3">
      <c r="A3" s="1" t="s">
        <v>124</v>
      </c>
      <c r="B3" s="1" t="s">
        <v>0</v>
      </c>
      <c r="C3" s="2" t="s">
        <v>133</v>
      </c>
      <c r="D3" s="29" t="s">
        <v>160</v>
      </c>
      <c r="E3" s="29" t="s">
        <v>141</v>
      </c>
      <c r="F3" s="29" t="s">
        <v>180</v>
      </c>
    </row>
    <row r="4" spans="1:6" ht="28.8" x14ac:dyDescent="0.3">
      <c r="A4" s="3">
        <v>6142</v>
      </c>
      <c r="B4" s="4" t="s">
        <v>93</v>
      </c>
      <c r="C4" s="5">
        <v>7090727.3399999999</v>
      </c>
      <c r="D4" s="5">
        <v>6446533.2199999997</v>
      </c>
      <c r="E4" s="34">
        <v>9000000</v>
      </c>
      <c r="F4" s="34">
        <v>9990000</v>
      </c>
    </row>
    <row r="5" spans="1:6" ht="28.8" x14ac:dyDescent="0.3">
      <c r="A5" s="3">
        <v>6143</v>
      </c>
      <c r="B5" s="4" t="s">
        <v>94</v>
      </c>
      <c r="C5" s="5">
        <v>93748287.090000004</v>
      </c>
      <c r="D5" s="5">
        <v>67392032.060000002</v>
      </c>
      <c r="E5" s="34">
        <v>105000000</v>
      </c>
      <c r="F5" s="34">
        <v>105000000</v>
      </c>
    </row>
    <row r="6" spans="1:6" ht="43.2" x14ac:dyDescent="0.3">
      <c r="A6" s="3">
        <v>61431</v>
      </c>
      <c r="B6" s="4" t="s">
        <v>95</v>
      </c>
      <c r="C6" s="5">
        <v>1406370.21</v>
      </c>
      <c r="D6" s="5">
        <v>1221322.93</v>
      </c>
      <c r="E6" s="34">
        <v>1600000</v>
      </c>
      <c r="F6" s="34">
        <v>1750000</v>
      </c>
    </row>
    <row r="7" spans="1:6" ht="28.8" x14ac:dyDescent="0.3">
      <c r="A7" s="3">
        <v>61432</v>
      </c>
      <c r="B7" s="4" t="s">
        <v>96</v>
      </c>
      <c r="C7" s="5">
        <v>567177.37</v>
      </c>
      <c r="D7" s="5">
        <v>399680.89</v>
      </c>
      <c r="E7" s="34">
        <v>1000000</v>
      </c>
      <c r="F7" s="34">
        <v>1000000</v>
      </c>
    </row>
    <row r="8" spans="1:6" ht="43.2" x14ac:dyDescent="0.3">
      <c r="A8" s="3">
        <v>61433</v>
      </c>
      <c r="B8" s="4" t="s">
        <v>97</v>
      </c>
      <c r="C8" s="5">
        <v>403358.39</v>
      </c>
      <c r="D8" s="5">
        <v>285617.09000000003</v>
      </c>
      <c r="E8" s="34">
        <v>650000</v>
      </c>
      <c r="F8" s="34">
        <v>650000</v>
      </c>
    </row>
    <row r="9" spans="1:6" ht="28.8" x14ac:dyDescent="0.3">
      <c r="A9" s="3">
        <v>6144</v>
      </c>
      <c r="B9" s="4" t="s">
        <v>98</v>
      </c>
      <c r="C9" s="5">
        <v>334345</v>
      </c>
      <c r="D9" s="5">
        <v>181345</v>
      </c>
      <c r="E9" s="34">
        <v>400000</v>
      </c>
      <c r="F9" s="34">
        <v>400000</v>
      </c>
    </row>
    <row r="10" spans="1:6" ht="28.8" x14ac:dyDescent="0.3">
      <c r="A10" s="3">
        <v>6145</v>
      </c>
      <c r="B10" s="4" t="s">
        <v>99</v>
      </c>
      <c r="C10" s="5">
        <v>8924250</v>
      </c>
      <c r="D10" s="5">
        <v>7754240</v>
      </c>
      <c r="E10" s="34">
        <v>9500000</v>
      </c>
      <c r="F10" s="34">
        <v>9500000</v>
      </c>
    </row>
    <row r="11" spans="1:6" ht="28.8" x14ac:dyDescent="0.3">
      <c r="A11" s="3">
        <v>6146</v>
      </c>
      <c r="B11" s="4" t="s">
        <v>100</v>
      </c>
      <c r="C11" s="5">
        <v>122699187.88</v>
      </c>
      <c r="D11" s="5">
        <v>75011607.640000001</v>
      </c>
      <c r="E11" s="34">
        <v>142000000</v>
      </c>
      <c r="F11" s="34">
        <v>142000000</v>
      </c>
    </row>
    <row r="12" spans="1:6" ht="28.8" x14ac:dyDescent="0.3">
      <c r="A12" s="3">
        <v>61461</v>
      </c>
      <c r="B12" s="4" t="s">
        <v>101</v>
      </c>
      <c r="C12" s="5">
        <v>16191179.029999999</v>
      </c>
      <c r="D12" s="5">
        <v>13396764.439999999</v>
      </c>
      <c r="E12" s="34">
        <v>18000000</v>
      </c>
      <c r="F12" s="34">
        <v>18000000</v>
      </c>
    </row>
    <row r="13" spans="1:6" ht="28.8" x14ac:dyDescent="0.3">
      <c r="A13" s="3">
        <v>61478</v>
      </c>
      <c r="B13" s="4" t="s">
        <v>102</v>
      </c>
      <c r="C13" s="5">
        <v>518457.23</v>
      </c>
      <c r="D13" s="5">
        <v>438996.6</v>
      </c>
      <c r="E13" s="34">
        <v>700000</v>
      </c>
      <c r="F13" s="34">
        <v>700000</v>
      </c>
    </row>
    <row r="14" spans="1:6" ht="28.8" x14ac:dyDescent="0.3">
      <c r="A14" s="6">
        <v>614</v>
      </c>
      <c r="B14" s="8" t="s">
        <v>103</v>
      </c>
      <c r="C14" s="7">
        <f>SUM(C4:C13)</f>
        <v>251883339.53999999</v>
      </c>
      <c r="D14" s="7">
        <f>SUM(D4:D13)</f>
        <v>172528139.87</v>
      </c>
      <c r="E14" s="7">
        <f>SUM(E4:E13)</f>
        <v>287850000</v>
      </c>
      <c r="F14" s="7">
        <f>SUM(F4:F13)</f>
        <v>288990000</v>
      </c>
    </row>
    <row r="15" spans="1:6" ht="28.8" x14ac:dyDescent="0.3">
      <c r="A15" s="25">
        <v>6211</v>
      </c>
      <c r="B15" s="26" t="s">
        <v>134</v>
      </c>
      <c r="C15" s="56">
        <v>8549139</v>
      </c>
      <c r="D15" s="56">
        <v>0</v>
      </c>
      <c r="E15" s="57">
        <v>7000000</v>
      </c>
      <c r="F15" s="57">
        <v>7000000</v>
      </c>
    </row>
    <row r="16" spans="1:6" ht="28.8" x14ac:dyDescent="0.3">
      <c r="A16" s="25">
        <v>62110</v>
      </c>
      <c r="B16" s="26" t="s">
        <v>135</v>
      </c>
      <c r="C16" s="56">
        <v>309600.69</v>
      </c>
      <c r="D16" s="56">
        <v>0</v>
      </c>
      <c r="E16" s="57">
        <v>350000</v>
      </c>
      <c r="F16" s="57">
        <v>350000</v>
      </c>
    </row>
    <row r="17" spans="1:6" ht="28.8" x14ac:dyDescent="0.3">
      <c r="A17" s="28">
        <v>621</v>
      </c>
      <c r="B17" s="29" t="s">
        <v>136</v>
      </c>
      <c r="C17" s="7">
        <f>SUM(C15:C16)</f>
        <v>8858739.6899999995</v>
      </c>
      <c r="D17" s="7">
        <f>SUM(D15:D16)</f>
        <v>0</v>
      </c>
      <c r="E17" s="7">
        <f>SUM(E15:E16)</f>
        <v>7350000</v>
      </c>
      <c r="F17" s="7">
        <f>SUM(F15:F16)</f>
        <v>7350000</v>
      </c>
    </row>
    <row r="18" spans="1:6" x14ac:dyDescent="0.3">
      <c r="A18" s="41">
        <v>6402</v>
      </c>
      <c r="B18" s="42" t="s">
        <v>146</v>
      </c>
      <c r="C18" s="39">
        <v>0</v>
      </c>
      <c r="D18" s="39">
        <v>796404.88</v>
      </c>
      <c r="E18" s="39">
        <v>1079405</v>
      </c>
      <c r="F18" s="39">
        <v>1200000</v>
      </c>
    </row>
    <row r="19" spans="1:6" x14ac:dyDescent="0.3">
      <c r="A19" s="25">
        <v>6403</v>
      </c>
      <c r="B19" s="26" t="s">
        <v>137</v>
      </c>
      <c r="C19" s="30">
        <v>0</v>
      </c>
      <c r="D19" s="30">
        <v>23512</v>
      </c>
      <c r="E19" s="34">
        <v>23512</v>
      </c>
      <c r="F19" s="34">
        <v>0</v>
      </c>
    </row>
    <row r="20" spans="1:6" ht="28.8" x14ac:dyDescent="0.3">
      <c r="A20" s="22">
        <v>64031</v>
      </c>
      <c r="B20" s="89" t="s">
        <v>192</v>
      </c>
      <c r="C20" s="30">
        <v>0</v>
      </c>
      <c r="D20" s="5"/>
      <c r="E20" s="34">
        <v>30000000</v>
      </c>
      <c r="F20" s="34">
        <v>30000000</v>
      </c>
    </row>
    <row r="21" spans="1:6" x14ac:dyDescent="0.3">
      <c r="A21" s="6">
        <v>640</v>
      </c>
      <c r="B21" s="8" t="s">
        <v>122</v>
      </c>
      <c r="C21" s="7">
        <f>SUM(C19:C20)</f>
        <v>0</v>
      </c>
      <c r="D21" s="7"/>
      <c r="E21" s="7">
        <f>SUM(E18:E20)</f>
        <v>31102917</v>
      </c>
      <c r="F21" s="7">
        <f>SUM(F18:F20)</f>
        <v>31200000</v>
      </c>
    </row>
    <row r="22" spans="1:6" s="49" customFormat="1" ht="43.2" x14ac:dyDescent="0.3">
      <c r="A22" s="43">
        <v>643</v>
      </c>
      <c r="B22" s="44" t="s">
        <v>149</v>
      </c>
      <c r="C22" s="48">
        <v>0</v>
      </c>
      <c r="D22" s="48"/>
      <c r="E22" s="48">
        <v>989000</v>
      </c>
      <c r="F22" s="48">
        <v>989000</v>
      </c>
    </row>
    <row r="23" spans="1:6" s="49" customFormat="1" ht="57.6" x14ac:dyDescent="0.3">
      <c r="A23" s="85" t="s">
        <v>161</v>
      </c>
      <c r="B23" s="86" t="s">
        <v>162</v>
      </c>
      <c r="C23" s="48">
        <v>0</v>
      </c>
      <c r="D23" s="48">
        <v>0</v>
      </c>
      <c r="E23" s="5">
        <v>0</v>
      </c>
      <c r="F23" s="5">
        <v>347362133</v>
      </c>
    </row>
    <row r="24" spans="1:6" s="49" customFormat="1" ht="57.6" x14ac:dyDescent="0.3">
      <c r="A24" s="85" t="s">
        <v>163</v>
      </c>
      <c r="B24" s="86" t="s">
        <v>164</v>
      </c>
      <c r="C24" s="48">
        <v>0</v>
      </c>
      <c r="D24" s="48">
        <v>0</v>
      </c>
      <c r="E24" s="48">
        <v>0</v>
      </c>
      <c r="F24" s="48">
        <v>2000000</v>
      </c>
    </row>
    <row r="25" spans="1:6" s="49" customFormat="1" ht="43.2" x14ac:dyDescent="0.3">
      <c r="A25" s="85" t="s">
        <v>165</v>
      </c>
      <c r="B25" s="86" t="s">
        <v>167</v>
      </c>
      <c r="C25" s="48">
        <v>0</v>
      </c>
      <c r="D25" s="48">
        <v>0</v>
      </c>
      <c r="E25" s="48">
        <v>0</v>
      </c>
      <c r="F25" s="48">
        <v>2700000</v>
      </c>
    </row>
    <row r="26" spans="1:6" s="24" customFormat="1" x14ac:dyDescent="0.3">
      <c r="A26" s="28">
        <v>643</v>
      </c>
      <c r="B26" s="29" t="s">
        <v>122</v>
      </c>
      <c r="C26" s="50">
        <v>0</v>
      </c>
      <c r="D26" s="50">
        <v>0</v>
      </c>
      <c r="E26" s="7">
        <f>SUM(E22:E25)</f>
        <v>989000</v>
      </c>
      <c r="F26" s="7">
        <f>SUM(F22:F25)</f>
        <v>353051133</v>
      </c>
    </row>
    <row r="27" spans="1:6" x14ac:dyDescent="0.3">
      <c r="A27" s="3">
        <v>65023</v>
      </c>
      <c r="B27" s="4" t="s">
        <v>104</v>
      </c>
      <c r="C27" s="83">
        <v>297000</v>
      </c>
      <c r="D27" s="83">
        <v>64948.1</v>
      </c>
      <c r="E27" s="84">
        <v>65000</v>
      </c>
      <c r="F27" s="84">
        <v>78000</v>
      </c>
    </row>
    <row r="28" spans="1:6" ht="14.4" customHeight="1" x14ac:dyDescent="0.3">
      <c r="A28" s="3">
        <v>65043</v>
      </c>
      <c r="B28" s="4" t="s">
        <v>105</v>
      </c>
      <c r="C28" s="83">
        <v>88867.07</v>
      </c>
      <c r="D28" s="83">
        <v>17037.18</v>
      </c>
      <c r="E28" s="84">
        <v>50000</v>
      </c>
      <c r="F28" s="84">
        <v>50000</v>
      </c>
    </row>
    <row r="29" spans="1:6" x14ac:dyDescent="0.3">
      <c r="A29" s="6">
        <v>650</v>
      </c>
      <c r="B29" s="8" t="s">
        <v>106</v>
      </c>
      <c r="C29" s="7">
        <f>SUM(C27:C28)</f>
        <v>385867.07</v>
      </c>
      <c r="D29" s="7">
        <f>SUM(D27:D28)</f>
        <v>81985.279999999999</v>
      </c>
      <c r="E29" s="7">
        <f>SUM(E27:E28)</f>
        <v>115000</v>
      </c>
      <c r="F29" s="7">
        <f>SUM(F27:F28)</f>
        <v>128000</v>
      </c>
    </row>
    <row r="30" spans="1:6" ht="28.8" x14ac:dyDescent="0.3">
      <c r="A30" s="3">
        <v>6623</v>
      </c>
      <c r="B30" s="4" t="s">
        <v>107</v>
      </c>
      <c r="C30" s="5">
        <v>23.35</v>
      </c>
      <c r="D30" s="5">
        <v>1283.94</v>
      </c>
      <c r="E30" s="34">
        <v>3000</v>
      </c>
      <c r="F30" s="34">
        <v>3000</v>
      </c>
    </row>
    <row r="31" spans="1:6" x14ac:dyDescent="0.3">
      <c r="A31" s="3">
        <v>6626</v>
      </c>
      <c r="B31" s="4" t="s">
        <v>108</v>
      </c>
      <c r="C31" s="5">
        <v>2607744.5499999998</v>
      </c>
      <c r="D31" s="5">
        <v>3039112.3</v>
      </c>
      <c r="E31" s="34">
        <v>3200000</v>
      </c>
      <c r="F31" s="34">
        <v>3300000</v>
      </c>
    </row>
    <row r="32" spans="1:6" x14ac:dyDescent="0.3">
      <c r="A32" s="6">
        <v>662</v>
      </c>
      <c r="B32" s="8" t="s">
        <v>109</v>
      </c>
      <c r="C32" s="7">
        <f>SUM(C30:C31)</f>
        <v>2607767.9</v>
      </c>
      <c r="D32" s="7">
        <f>SUM(D30:D31)</f>
        <v>3040396.2399999998</v>
      </c>
      <c r="E32" s="7">
        <f>SUM(E30:E31)</f>
        <v>3203000</v>
      </c>
      <c r="F32" s="7">
        <f>SUM(F30:F31)</f>
        <v>3303000</v>
      </c>
    </row>
    <row r="33" spans="1:6" x14ac:dyDescent="0.3">
      <c r="A33" s="3">
        <v>6744</v>
      </c>
      <c r="B33" s="4" t="s">
        <v>110</v>
      </c>
      <c r="C33" s="5">
        <v>2786.16</v>
      </c>
      <c r="D33" s="5">
        <v>0</v>
      </c>
      <c r="E33" s="34">
        <v>5000</v>
      </c>
      <c r="F33" s="34">
        <v>5000</v>
      </c>
    </row>
    <row r="34" spans="1:6" x14ac:dyDescent="0.3">
      <c r="A34" s="6">
        <v>674</v>
      </c>
      <c r="B34" s="8" t="s">
        <v>111</v>
      </c>
      <c r="C34" s="7">
        <f>SUM(C33)</f>
        <v>2786.16</v>
      </c>
      <c r="D34" s="7">
        <f>SUM(D33)</f>
        <v>0</v>
      </c>
      <c r="E34" s="7">
        <f>SUM(E33)</f>
        <v>5000</v>
      </c>
      <c r="F34" s="7">
        <f>SUM(F33)</f>
        <v>5000</v>
      </c>
    </row>
    <row r="35" spans="1:6" x14ac:dyDescent="0.3">
      <c r="A35" s="3">
        <v>6799</v>
      </c>
      <c r="B35" s="4" t="s">
        <v>112</v>
      </c>
      <c r="C35" s="5">
        <v>778528.9</v>
      </c>
      <c r="D35" s="5">
        <v>717105.41</v>
      </c>
      <c r="E35" s="34">
        <v>900000</v>
      </c>
      <c r="F35" s="34">
        <v>900000</v>
      </c>
    </row>
    <row r="36" spans="1:6" ht="28.8" x14ac:dyDescent="0.3">
      <c r="A36" s="9">
        <v>67994</v>
      </c>
      <c r="B36" s="10" t="s">
        <v>113</v>
      </c>
      <c r="C36" s="11">
        <v>852.14</v>
      </c>
      <c r="D36" s="5">
        <v>0</v>
      </c>
      <c r="E36" s="34">
        <v>2000</v>
      </c>
      <c r="F36" s="34">
        <v>2000</v>
      </c>
    </row>
    <row r="37" spans="1:6" x14ac:dyDescent="0.3">
      <c r="A37" s="6">
        <v>679</v>
      </c>
      <c r="B37" s="8" t="s">
        <v>114</v>
      </c>
      <c r="C37" s="7">
        <f>SUM(C35:C36)</f>
        <v>779381.04</v>
      </c>
      <c r="D37" s="7">
        <f>SUM(D35:D36)</f>
        <v>717105.41</v>
      </c>
      <c r="E37" s="7">
        <f>SUM(E35:E36)</f>
        <v>902000</v>
      </c>
      <c r="F37" s="7">
        <f>SUM(F35:F36)</f>
        <v>902000</v>
      </c>
    </row>
    <row r="38" spans="1:6" x14ac:dyDescent="0.3">
      <c r="A38" s="9"/>
      <c r="B38" s="18"/>
      <c r="C38" s="5"/>
      <c r="D38" s="5"/>
      <c r="E38" s="34"/>
      <c r="F38" s="34"/>
    </row>
    <row r="39" spans="1:6" x14ac:dyDescent="0.3">
      <c r="A39" s="1">
        <v>6</v>
      </c>
      <c r="B39" s="1" t="s">
        <v>115</v>
      </c>
      <c r="C39" s="23">
        <f>SUM(C14,C29,C32,C34,C37)</f>
        <v>255659141.70999998</v>
      </c>
      <c r="D39" s="23">
        <f>SUM(D14,D21,D29,D32,D34,D37)</f>
        <v>176367626.80000001</v>
      </c>
      <c r="E39" s="23">
        <f>SUM(E14,E17,E21,E26,E29,E32,E34,E37)</f>
        <v>331516917</v>
      </c>
      <c r="F39" s="23">
        <f>SUM(F14,F17,F21,F26,F29,F32,F34,F37)</f>
        <v>684929133</v>
      </c>
    </row>
    <row r="42" spans="1:6" x14ac:dyDescent="0.3">
      <c r="B42" t="s">
        <v>193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3"/>
  <sheetViews>
    <sheetView tabSelected="1" workbookViewId="0">
      <selection activeCell="E26" sqref="E26"/>
    </sheetView>
  </sheetViews>
  <sheetFormatPr defaultRowHeight="14.4" x14ac:dyDescent="0.3"/>
  <cols>
    <col min="6" max="6" width="30.77734375" customWidth="1"/>
    <col min="8" max="8" width="15.6640625" customWidth="1"/>
  </cols>
  <sheetData>
    <row r="3" spans="2:8" x14ac:dyDescent="0.3">
      <c r="B3" s="105" t="s">
        <v>169</v>
      </c>
      <c r="C3" s="106"/>
      <c r="D3" s="106"/>
      <c r="E3" s="106"/>
      <c r="F3" s="107"/>
      <c r="G3" s="99" t="s">
        <v>181</v>
      </c>
      <c r="H3" s="100"/>
    </row>
    <row r="4" spans="2:8" x14ac:dyDescent="0.3">
      <c r="B4" s="93" t="s">
        <v>174</v>
      </c>
      <c r="C4" s="94"/>
      <c r="D4" s="94"/>
      <c r="E4" s="94"/>
      <c r="F4" s="95"/>
      <c r="G4" s="101">
        <v>1800000</v>
      </c>
      <c r="H4" s="102"/>
    </row>
    <row r="5" spans="2:8" x14ac:dyDescent="0.3">
      <c r="B5" s="93" t="s">
        <v>170</v>
      </c>
      <c r="C5" s="94"/>
      <c r="D5" s="94"/>
      <c r="E5" s="94"/>
      <c r="F5" s="95"/>
      <c r="G5" s="101">
        <v>2000000</v>
      </c>
      <c r="H5" s="102"/>
    </row>
    <row r="6" spans="2:8" x14ac:dyDescent="0.3">
      <c r="B6" s="93" t="s">
        <v>171</v>
      </c>
      <c r="C6" s="94"/>
      <c r="D6" s="94"/>
      <c r="E6" s="94"/>
      <c r="F6" s="95"/>
      <c r="G6" s="101">
        <v>2700000</v>
      </c>
      <c r="H6" s="102"/>
    </row>
    <row r="7" spans="2:8" x14ac:dyDescent="0.3">
      <c r="B7" s="93" t="s">
        <v>172</v>
      </c>
      <c r="C7" s="94"/>
      <c r="D7" s="94"/>
      <c r="E7" s="94"/>
      <c r="F7" s="95"/>
      <c r="G7" s="101">
        <v>347362133</v>
      </c>
      <c r="H7" s="102"/>
    </row>
    <row r="8" spans="2:8" x14ac:dyDescent="0.3">
      <c r="B8" s="93" t="s">
        <v>173</v>
      </c>
      <c r="C8" s="94"/>
      <c r="D8" s="94"/>
      <c r="E8" s="94"/>
      <c r="F8" s="95"/>
      <c r="G8" s="101">
        <v>2500000</v>
      </c>
      <c r="H8" s="102"/>
    </row>
    <row r="9" spans="2:8" x14ac:dyDescent="0.3">
      <c r="B9" s="80" t="s">
        <v>185</v>
      </c>
      <c r="C9" s="81"/>
      <c r="D9" s="81"/>
      <c r="E9" s="81"/>
      <c r="F9" s="82"/>
      <c r="G9" s="78"/>
      <c r="H9" s="79">
        <v>650000</v>
      </c>
    </row>
    <row r="10" spans="2:8" x14ac:dyDescent="0.3">
      <c r="B10" s="80" t="s">
        <v>186</v>
      </c>
      <c r="C10" s="81"/>
      <c r="D10" s="81"/>
      <c r="E10" s="81"/>
      <c r="F10" s="82"/>
      <c r="G10" s="78"/>
      <c r="H10" s="79">
        <v>3000000</v>
      </c>
    </row>
    <row r="11" spans="2:8" x14ac:dyDescent="0.3">
      <c r="B11" s="96" t="s">
        <v>175</v>
      </c>
      <c r="C11" s="97"/>
      <c r="D11" s="97"/>
      <c r="E11" s="97"/>
      <c r="F11" s="98"/>
      <c r="G11" s="103">
        <v>360012133</v>
      </c>
      <c r="H11" s="104"/>
    </row>
    <row r="13" spans="2:8" x14ac:dyDescent="0.3">
      <c r="B13" s="24"/>
    </row>
    <row r="14" spans="2:8" x14ac:dyDescent="0.3">
      <c r="B14" t="s">
        <v>176</v>
      </c>
    </row>
    <row r="16" spans="2:8" x14ac:dyDescent="0.3">
      <c r="B16" t="s">
        <v>194</v>
      </c>
    </row>
    <row r="33" spans="19:19" x14ac:dyDescent="0.3">
      <c r="S33" t="s">
        <v>184</v>
      </c>
    </row>
  </sheetData>
  <mergeCells count="14">
    <mergeCell ref="B8:F8"/>
    <mergeCell ref="B11:F11"/>
    <mergeCell ref="G3:H3"/>
    <mergeCell ref="G4:H4"/>
    <mergeCell ref="G5:H5"/>
    <mergeCell ref="G6:H6"/>
    <mergeCell ref="G7:H7"/>
    <mergeCell ref="G8:H8"/>
    <mergeCell ref="G11:H11"/>
    <mergeCell ref="B6:F6"/>
    <mergeCell ref="B3:F3"/>
    <mergeCell ref="B4:F4"/>
    <mergeCell ref="B5:F5"/>
    <mergeCell ref="B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9"/>
  <sheetViews>
    <sheetView workbookViewId="0">
      <selection activeCell="E14" sqref="E14"/>
    </sheetView>
  </sheetViews>
  <sheetFormatPr defaultRowHeight="14.4" x14ac:dyDescent="0.3"/>
  <cols>
    <col min="4" max="4" width="13.5546875" customWidth="1"/>
  </cols>
  <sheetData>
    <row r="2" spans="3:6" x14ac:dyDescent="0.3">
      <c r="C2" t="s">
        <v>177</v>
      </c>
    </row>
    <row r="3" spans="3:6" x14ac:dyDescent="0.3">
      <c r="C3" s="24"/>
      <c r="D3" s="24"/>
      <c r="E3" s="24"/>
      <c r="F3" s="24"/>
    </row>
    <row r="4" spans="3:6" x14ac:dyDescent="0.3">
      <c r="C4" s="108" t="s">
        <v>178</v>
      </c>
      <c r="D4" s="109"/>
      <c r="E4" s="110">
        <v>684929133</v>
      </c>
      <c r="F4" s="111"/>
    </row>
    <row r="5" spans="3:6" x14ac:dyDescent="0.3">
      <c r="C5" s="108" t="s">
        <v>179</v>
      </c>
      <c r="D5" s="109"/>
      <c r="E5" s="110">
        <v>675766758</v>
      </c>
      <c r="F5" s="111"/>
    </row>
    <row r="6" spans="3:6" x14ac:dyDescent="0.3">
      <c r="C6" s="99" t="s">
        <v>182</v>
      </c>
      <c r="D6" s="100"/>
      <c r="E6" s="112">
        <f>SUM(E4-E5)</f>
        <v>9162375</v>
      </c>
      <c r="F6" s="113"/>
    </row>
    <row r="9" spans="3:6" x14ac:dyDescent="0.3">
      <c r="C9" t="s">
        <v>193</v>
      </c>
    </row>
  </sheetData>
  <mergeCells count="6">
    <mergeCell ref="C4:D4"/>
    <mergeCell ref="C5:D5"/>
    <mergeCell ref="C6:D6"/>
    <mergeCell ref="E4:F4"/>
    <mergeCell ref="E5:F5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Класа 5</vt:lpstr>
      <vt:lpstr>Класа 6</vt:lpstr>
      <vt:lpstr>ПЛАНИРАНЕ ИНВЕСТИЦИЈЕ-2023</vt:lpstr>
      <vt:lpstr>ПЛАНИРАНИ РЕЗУЛТАТ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38164</cp:lastModifiedBy>
  <cp:lastPrinted>2022-11-29T21:51:02Z</cp:lastPrinted>
  <dcterms:created xsi:type="dcterms:W3CDTF">2021-11-23T14:02:59Z</dcterms:created>
  <dcterms:modified xsi:type="dcterms:W3CDTF">2022-12-06T09:58:10Z</dcterms:modified>
</cp:coreProperties>
</file>